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800" activeTab="1"/>
  </bookViews>
  <sheets>
    <sheet name="ТАБЛИЦА 1" sheetId="4" r:id="rId1"/>
    <sheet name="ТАБЛИЦА 2" sheetId="5" r:id="rId2"/>
  </sheets>
  <calcPr calcId="145621" refMode="R1C1"/>
</workbook>
</file>

<file path=xl/calcChain.xml><?xml version="1.0" encoding="utf-8"?>
<calcChain xmlns="http://schemas.openxmlformats.org/spreadsheetml/2006/main">
  <c r="E1" i="4" l="1"/>
  <c r="K21" i="4" l="1"/>
  <c r="J21" i="4"/>
  <c r="H21" i="4"/>
  <c r="G21" i="4"/>
  <c r="E21" i="4"/>
  <c r="D21" i="4"/>
  <c r="I27" i="4"/>
  <c r="F27" i="4"/>
  <c r="C27" i="4"/>
  <c r="I26" i="4"/>
  <c r="F26" i="4"/>
  <c r="C26" i="4"/>
  <c r="I25" i="4"/>
  <c r="F25" i="4"/>
  <c r="C25" i="4"/>
  <c r="I24" i="4"/>
  <c r="F24" i="4"/>
  <c r="C24" i="4"/>
  <c r="K13" i="4"/>
  <c r="J13" i="4"/>
  <c r="H13" i="4"/>
  <c r="G13" i="4"/>
  <c r="E13" i="4"/>
  <c r="D13" i="4"/>
  <c r="I19" i="4"/>
  <c r="F19" i="4"/>
  <c r="C19" i="4"/>
  <c r="I18" i="4"/>
  <c r="F18" i="4"/>
  <c r="C18" i="4"/>
  <c r="G41" i="5" l="1"/>
  <c r="X42" i="5"/>
  <c r="X36" i="5"/>
  <c r="X27" i="5"/>
  <c r="X24" i="5"/>
  <c r="X16" i="5"/>
  <c r="X11" i="5"/>
  <c r="X9" i="5" s="1"/>
  <c r="W42" i="5"/>
  <c r="W36" i="5"/>
  <c r="W27" i="5"/>
  <c r="W24" i="5"/>
  <c r="W16" i="5"/>
  <c r="W11" i="5"/>
  <c r="W9" i="5" s="1"/>
  <c r="V42" i="5"/>
  <c r="V36" i="5"/>
  <c r="V27" i="5"/>
  <c r="V24" i="5"/>
  <c r="V16" i="5"/>
  <c r="V11" i="5"/>
  <c r="V9" i="5" s="1"/>
  <c r="U42" i="5"/>
  <c r="U36" i="5"/>
  <c r="U27" i="5"/>
  <c r="U24" i="5"/>
  <c r="U16" i="5"/>
  <c r="U11" i="5"/>
  <c r="U9" i="5" s="1"/>
  <c r="T42" i="5"/>
  <c r="T36" i="5"/>
  <c r="T27" i="5"/>
  <c r="T24" i="5"/>
  <c r="T16" i="5"/>
  <c r="T11" i="5"/>
  <c r="T9" i="5" s="1"/>
  <c r="S42" i="5"/>
  <c r="S36" i="5"/>
  <c r="S27" i="5"/>
  <c r="S24" i="5"/>
  <c r="S16" i="5"/>
  <c r="S11" i="5"/>
  <c r="S9" i="5" s="1"/>
  <c r="R42" i="5"/>
  <c r="R36" i="5"/>
  <c r="R27" i="5"/>
  <c r="R24" i="5"/>
  <c r="R16" i="5"/>
  <c r="R11" i="5"/>
  <c r="R9" i="5" s="1"/>
  <c r="Q42" i="5"/>
  <c r="Q36" i="5"/>
  <c r="Q27" i="5"/>
  <c r="Q24" i="5"/>
  <c r="Q16" i="5"/>
  <c r="Q11" i="5"/>
  <c r="Q9" i="5" s="1"/>
  <c r="P42" i="5"/>
  <c r="P36" i="5"/>
  <c r="P27" i="5"/>
  <c r="P24" i="5"/>
  <c r="P16" i="5"/>
  <c r="P11" i="5"/>
  <c r="P9" i="5" s="1"/>
  <c r="O42" i="5"/>
  <c r="O36" i="5"/>
  <c r="O27" i="5"/>
  <c r="O24" i="5"/>
  <c r="O16" i="5"/>
  <c r="O11" i="5"/>
  <c r="O9" i="5" s="1"/>
  <c r="N42" i="5"/>
  <c r="N36" i="5"/>
  <c r="N27" i="5"/>
  <c r="N24" i="5"/>
  <c r="N16" i="5"/>
  <c r="N11" i="5"/>
  <c r="N9" i="5" s="1"/>
  <c r="M42" i="5"/>
  <c r="M36" i="5"/>
  <c r="M27" i="5"/>
  <c r="M24" i="5"/>
  <c r="M16" i="5"/>
  <c r="M11" i="5"/>
  <c r="M9" i="5" s="1"/>
  <c r="K45" i="5"/>
  <c r="K44" i="5"/>
  <c r="K42" i="5"/>
  <c r="K41" i="5"/>
  <c r="K40" i="5"/>
  <c r="K39" i="5"/>
  <c r="K38" i="5"/>
  <c r="K36" i="5"/>
  <c r="K35" i="5"/>
  <c r="K34" i="5"/>
  <c r="K33" i="5"/>
  <c r="K31" i="5"/>
  <c r="K30" i="5"/>
  <c r="K29" i="5"/>
  <c r="K27" i="5"/>
  <c r="K24" i="5"/>
  <c r="K26" i="5"/>
  <c r="K23" i="5"/>
  <c r="K22" i="5"/>
  <c r="K21" i="5"/>
  <c r="K20" i="5"/>
  <c r="K19" i="5"/>
  <c r="K18" i="5"/>
  <c r="K16" i="5"/>
  <c r="K15" i="5"/>
  <c r="K14" i="5"/>
  <c r="K13" i="5"/>
  <c r="K8" i="5"/>
  <c r="C65" i="4"/>
  <c r="C64" i="4"/>
  <c r="Y42" i="5"/>
  <c r="Y36" i="5"/>
  <c r="Y27" i="5"/>
  <c r="Y24" i="5"/>
  <c r="Y11" i="5"/>
  <c r="Y16" i="5"/>
  <c r="Y9" i="5" l="1"/>
  <c r="G35" i="5"/>
  <c r="F35" i="5" s="1"/>
  <c r="G34" i="5"/>
  <c r="F34" i="5" s="1"/>
  <c r="G33" i="5"/>
  <c r="F33" i="5" s="1"/>
  <c r="G45" i="5" l="1"/>
  <c r="F45" i="5" s="1"/>
  <c r="G44" i="5"/>
  <c r="F44" i="5" s="1"/>
  <c r="F41" i="5"/>
  <c r="G40" i="5"/>
  <c r="F40" i="5" s="1"/>
  <c r="G39" i="5"/>
  <c r="F39" i="5" s="1"/>
  <c r="G38" i="5"/>
  <c r="F38" i="5" s="1"/>
  <c r="G31" i="5"/>
  <c r="F31" i="5" s="1"/>
  <c r="G30" i="5"/>
  <c r="F30" i="5" s="1"/>
  <c r="G29" i="5"/>
  <c r="F29" i="5" s="1"/>
  <c r="G26" i="5"/>
  <c r="F26" i="5" s="1"/>
  <c r="G23" i="5"/>
  <c r="F23" i="5" s="1"/>
  <c r="G22" i="5"/>
  <c r="F22" i="5" s="1"/>
  <c r="G21" i="5"/>
  <c r="F21" i="5" s="1"/>
  <c r="G20" i="5"/>
  <c r="F20" i="5" s="1"/>
  <c r="G19" i="5"/>
  <c r="F19" i="5" s="1"/>
  <c r="G18" i="5"/>
  <c r="F18" i="5" s="1"/>
  <c r="G15" i="5"/>
  <c r="F15" i="5" s="1"/>
  <c r="G14" i="5"/>
  <c r="F14" i="5" s="1"/>
  <c r="G13" i="5"/>
  <c r="F13" i="5" s="1"/>
  <c r="G8" i="5"/>
  <c r="F8" i="5" s="1"/>
  <c r="L16" i="5"/>
  <c r="J16" i="5"/>
  <c r="I16" i="5"/>
  <c r="I42" i="5"/>
  <c r="I36" i="5"/>
  <c r="I27" i="5"/>
  <c r="I24" i="5"/>
  <c r="I11" i="5"/>
  <c r="C63" i="4"/>
  <c r="H16" i="5"/>
  <c r="J24" i="5"/>
  <c r="L24" i="5"/>
  <c r="H24" i="5"/>
  <c r="G24" i="5" s="1"/>
  <c r="J27" i="5"/>
  <c r="L27" i="5"/>
  <c r="H27" i="5"/>
  <c r="G27" i="5" s="1"/>
  <c r="J36" i="5"/>
  <c r="L36" i="5"/>
  <c r="H36" i="5"/>
  <c r="J42" i="5"/>
  <c r="L42" i="5"/>
  <c r="H42" i="5"/>
  <c r="L11" i="5"/>
  <c r="K11" i="5" s="1"/>
  <c r="J11" i="5"/>
  <c r="H11" i="5"/>
  <c r="G11" i="5" s="1"/>
  <c r="F21" i="4"/>
  <c r="C21" i="4"/>
  <c r="I9" i="4"/>
  <c r="I10" i="4"/>
  <c r="I11" i="4"/>
  <c r="I12" i="4"/>
  <c r="I14" i="4"/>
  <c r="I15" i="4"/>
  <c r="I16" i="4"/>
  <c r="I17" i="4"/>
  <c r="I20" i="4"/>
  <c r="I22" i="4"/>
  <c r="I23" i="4"/>
  <c r="I28" i="4"/>
  <c r="I29" i="4"/>
  <c r="F9" i="4"/>
  <c r="F10" i="4"/>
  <c r="F11" i="4"/>
  <c r="F12" i="4"/>
  <c r="F14" i="4"/>
  <c r="F15" i="4"/>
  <c r="F16" i="4"/>
  <c r="F17" i="4"/>
  <c r="F20" i="4"/>
  <c r="F22" i="4"/>
  <c r="F23" i="4"/>
  <c r="F28" i="4"/>
  <c r="F29" i="4"/>
  <c r="F7" i="4"/>
  <c r="H8" i="4"/>
  <c r="E8" i="4"/>
  <c r="I7" i="4"/>
  <c r="C9" i="4"/>
  <c r="C10" i="4"/>
  <c r="C11" i="4"/>
  <c r="C12" i="4"/>
  <c r="C14" i="4"/>
  <c r="C15" i="4"/>
  <c r="C16" i="4"/>
  <c r="C17" i="4"/>
  <c r="C20" i="4"/>
  <c r="C22" i="4"/>
  <c r="C23" i="4"/>
  <c r="C28" i="4"/>
  <c r="C29" i="4"/>
  <c r="C7" i="4"/>
  <c r="K60" i="4"/>
  <c r="J60" i="4"/>
  <c r="H60" i="4"/>
  <c r="G60" i="4"/>
  <c r="E60" i="4"/>
  <c r="D60" i="4"/>
  <c r="K54" i="4"/>
  <c r="J54" i="4"/>
  <c r="H54" i="4"/>
  <c r="G54" i="4"/>
  <c r="F54" i="4" s="1"/>
  <c r="E54" i="4"/>
  <c r="D54" i="4"/>
  <c r="C54" i="4" s="1"/>
  <c r="K49" i="4"/>
  <c r="J49" i="4"/>
  <c r="H49" i="4"/>
  <c r="G49" i="4"/>
  <c r="E49" i="4"/>
  <c r="D49" i="4"/>
  <c r="C49" i="4" s="1"/>
  <c r="K46" i="4"/>
  <c r="J46" i="4"/>
  <c r="H46" i="4"/>
  <c r="G46" i="4"/>
  <c r="E46" i="4"/>
  <c r="D46" i="4"/>
  <c r="K38" i="4"/>
  <c r="J38" i="4"/>
  <c r="H38" i="4"/>
  <c r="G38" i="4"/>
  <c r="F38" i="4" s="1"/>
  <c r="E38" i="4"/>
  <c r="D38" i="4"/>
  <c r="I34" i="4"/>
  <c r="I35" i="4"/>
  <c r="I36" i="4"/>
  <c r="I37" i="4"/>
  <c r="I39" i="4"/>
  <c r="I40" i="4"/>
  <c r="I41" i="4"/>
  <c r="I42" i="4"/>
  <c r="I43" i="4"/>
  <c r="I44" i="4"/>
  <c r="I45" i="4"/>
  <c r="I47" i="4"/>
  <c r="I48" i="4"/>
  <c r="I50" i="4"/>
  <c r="I51" i="4"/>
  <c r="I52" i="4"/>
  <c r="I53" i="4"/>
  <c r="I55" i="4"/>
  <c r="I56" i="4"/>
  <c r="I57" i="4"/>
  <c r="I58" i="4"/>
  <c r="I59" i="4"/>
  <c r="I60" i="4"/>
  <c r="I61" i="4"/>
  <c r="I62" i="4"/>
  <c r="I63" i="4"/>
  <c r="I64" i="4"/>
  <c r="I65" i="4"/>
  <c r="F34" i="4"/>
  <c r="F36" i="4"/>
  <c r="F37" i="4"/>
  <c r="F39" i="4"/>
  <c r="F40" i="4"/>
  <c r="F41" i="4"/>
  <c r="F42" i="4"/>
  <c r="F43" i="4"/>
  <c r="F44" i="4"/>
  <c r="F45" i="4"/>
  <c r="F47" i="4"/>
  <c r="F48" i="4"/>
  <c r="F50" i="4"/>
  <c r="F51" i="4"/>
  <c r="F52" i="4"/>
  <c r="F53" i="4"/>
  <c r="F55" i="4"/>
  <c r="F56" i="4"/>
  <c r="F57" i="4"/>
  <c r="F58" i="4"/>
  <c r="F59" i="4"/>
  <c r="F61" i="4"/>
  <c r="F62" i="4"/>
  <c r="F63" i="4"/>
  <c r="F64" i="4"/>
  <c r="F65" i="4"/>
  <c r="K33" i="4"/>
  <c r="K31" i="4" s="1"/>
  <c r="J33" i="4"/>
  <c r="I33" i="4" s="1"/>
  <c r="E33" i="4"/>
  <c r="E31" i="4" s="1"/>
  <c r="E30" i="4" s="1"/>
  <c r="D33" i="4"/>
  <c r="I21" i="4"/>
  <c r="J8" i="4"/>
  <c r="C35" i="4"/>
  <c r="C36" i="4"/>
  <c r="C37" i="4"/>
  <c r="C40" i="4"/>
  <c r="C41" i="4"/>
  <c r="C42" i="4"/>
  <c r="C43" i="4"/>
  <c r="C44" i="4"/>
  <c r="C45" i="4"/>
  <c r="C46" i="4"/>
  <c r="C48" i="4"/>
  <c r="C51" i="4"/>
  <c r="C52" i="4"/>
  <c r="C53" i="4"/>
  <c r="C56" i="4"/>
  <c r="C57" i="4"/>
  <c r="C58" i="4"/>
  <c r="C59" i="4"/>
  <c r="C60" i="4"/>
  <c r="C62" i="4"/>
  <c r="F35" i="4"/>
  <c r="H33" i="4"/>
  <c r="H31" i="4"/>
  <c r="K8" i="4"/>
  <c r="K30" i="4" s="1"/>
  <c r="F49" i="4"/>
  <c r="I38" i="4"/>
  <c r="I13" i="4"/>
  <c r="F13" i="4"/>
  <c r="C13" i="4"/>
  <c r="G33" i="4"/>
  <c r="F33" i="4" s="1"/>
  <c r="F46" i="4"/>
  <c r="I46" i="4"/>
  <c r="H9" i="5"/>
  <c r="L9" i="5"/>
  <c r="K9" i="5" s="1"/>
  <c r="G36" i="5" l="1"/>
  <c r="F36" i="5" s="1"/>
  <c r="I9" i="5"/>
  <c r="C33" i="4"/>
  <c r="C38" i="4"/>
  <c r="I49" i="4"/>
  <c r="I54" i="4"/>
  <c r="F60" i="4"/>
  <c r="G31" i="4"/>
  <c r="F31" i="4" s="1"/>
  <c r="H30" i="4"/>
  <c r="D8" i="4"/>
  <c r="C8" i="4" s="1"/>
  <c r="G42" i="5"/>
  <c r="F42" i="5" s="1"/>
  <c r="J9" i="5"/>
  <c r="G9" i="5" s="1"/>
  <c r="F9" i="5" s="1"/>
  <c r="G16" i="5"/>
  <c r="F16" i="5" s="1"/>
  <c r="F24" i="5"/>
  <c r="J31" i="4"/>
  <c r="J30" i="4" s="1"/>
  <c r="I30" i="4" s="1"/>
  <c r="G8" i="4"/>
  <c r="D31" i="4"/>
  <c r="C31" i="4" s="1"/>
  <c r="F11" i="5"/>
  <c r="F27" i="5"/>
  <c r="I8" i="4"/>
  <c r="G30" i="4" l="1"/>
  <c r="F30" i="4" s="1"/>
  <c r="F8" i="4"/>
  <c r="D30" i="4"/>
  <c r="C30" i="4" s="1"/>
  <c r="I31" i="4"/>
</calcChain>
</file>

<file path=xl/sharedStrings.xml><?xml version="1.0" encoding="utf-8"?>
<sst xmlns="http://schemas.openxmlformats.org/spreadsheetml/2006/main" count="172" uniqueCount="87">
  <si>
    <t xml:space="preserve">Главный бухгалтер государственного бюджетного учреждения </t>
  </si>
  <si>
    <t>(расшифровка подписи)</t>
  </si>
  <si>
    <t>(подпись)</t>
  </si>
  <si>
    <t>Руководитель государственного бюджетного учреждения</t>
  </si>
  <si>
    <t>Х</t>
  </si>
  <si>
    <t>Объем публичных обязательств, всего</t>
  </si>
  <si>
    <t>Справочно:</t>
  </si>
  <si>
    <t>Увеличение стоимости акций и иных форм участия в капитале</t>
  </si>
  <si>
    <t>Увеличение стоимости ценных бумаг, кроме акций и иных форм участия в капитале</t>
  </si>
  <si>
    <t>из них:</t>
  </si>
  <si>
    <t>Поступление финансовых активов, всего</t>
  </si>
  <si>
    <t>Увеличение стоимости материальных запасов</t>
  </si>
  <si>
    <t>Увеличение стоимости непроизводственных активов</t>
  </si>
  <si>
    <t>Увеличение стоимости нематериальных активов</t>
  </si>
  <si>
    <t>Увеличение стоимости основных средств</t>
  </si>
  <si>
    <t xml:space="preserve">Поступление нефинансовых активов, всего </t>
  </si>
  <si>
    <t>Прочие расходы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</si>
  <si>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</si>
  <si>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</si>
  <si>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Социальное обеспечение, всего</t>
  </si>
  <si>
    <t>Безвозмездные перечисления  государственным и муниципальным организациям</t>
  </si>
  <si>
    <t>Безвозмездные перечисления организациям, всего</t>
  </si>
  <si>
    <t>Прочие работы, услуги</t>
  </si>
  <si>
    <t>Работы, услуги по содержанию имущества</t>
  </si>
  <si>
    <t>Арендная плата за пользование имуществом</t>
  </si>
  <si>
    <t>Коммунальные услуги</t>
  </si>
  <si>
    <t>Транспортные услуги</t>
  </si>
  <si>
    <t>Услуги связи</t>
  </si>
  <si>
    <t>Оплата работ, услуг, всего</t>
  </si>
  <si>
    <t>Начисления на выплаты по оплате труда</t>
  </si>
  <si>
    <t>Прочие выплаты</t>
  </si>
  <si>
    <t>Заработная плата</t>
  </si>
  <si>
    <t>Оплата труда и начисления на выплаты по оплате труда, всего</t>
  </si>
  <si>
    <t>в том числе:</t>
  </si>
  <si>
    <t>Выплаты, всего:</t>
  </si>
  <si>
    <t>Планируемый остаток средств на конец планируемого года**</t>
  </si>
  <si>
    <t>Поступления от иной приносящей доход деятельности, всего:</t>
  </si>
  <si>
    <t>Поступления от оказания государственным бюджетным учреждением  услуг (выполнения работ) , предоставление которых для физических и юридических лиц осуществляется на платной основе, всего</t>
  </si>
  <si>
    <t>Бюджетные инвестиции</t>
  </si>
  <si>
    <t>Целевые субсидии</t>
  </si>
  <si>
    <t>Субсидии на выполнении государственного задания</t>
  </si>
  <si>
    <t>Поступления, всего:</t>
  </si>
  <si>
    <t>Планируемый остаток средств на начало планируемого года*</t>
  </si>
  <si>
    <t xml:space="preserve">операции по счетам, открытым в кредитных организациях </t>
  </si>
  <si>
    <t>операции по лицевым счетам, открытым в органах, осуществляющих ведение лицевых счетов  учреждений</t>
  </si>
  <si>
    <t>в том числе</t>
  </si>
  <si>
    <t>Всего</t>
  </si>
  <si>
    <t>(2-й год планового периода)</t>
  </si>
  <si>
    <t>(1-й год планового периода)</t>
  </si>
  <si>
    <t>(очередной /текущий финансовый год)</t>
  </si>
  <si>
    <t>2014 год</t>
  </si>
  <si>
    <t>Код по бюджетной классификации операции сектора государственного управления</t>
  </si>
  <si>
    <t xml:space="preserve">          Наименование показателя</t>
  </si>
  <si>
    <t>Показатели по поступлениям и выплатам учреждения</t>
  </si>
  <si>
    <t xml:space="preserve">        Наименование показателя</t>
  </si>
  <si>
    <t>Итого по году</t>
  </si>
  <si>
    <t>Услуги (работы), выполняемые по  государственному заданию</t>
  </si>
  <si>
    <t xml:space="preserve">     Иные субсидии</t>
  </si>
  <si>
    <t>Поступления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осуществляется на платной основе, а также поступлений от иной приносящей доход деятельности</t>
  </si>
  <si>
    <t>Земельный налог</t>
  </si>
  <si>
    <t>Налог на имущество</t>
  </si>
  <si>
    <t>Начальное профессиональное образование</t>
  </si>
  <si>
    <t>оказание и реализация услуг, отвечающим целям создания Учреждения</t>
  </si>
  <si>
    <t>2015 год</t>
  </si>
  <si>
    <t>Среднее профессиональное образование</t>
  </si>
  <si>
    <t>Организация областных мероприятий</t>
  </si>
  <si>
    <t>Наказы избирателей</t>
  </si>
  <si>
    <t>Итого             4 = 5+6+7</t>
  </si>
  <si>
    <t>Резервный фонд</t>
  </si>
  <si>
    <t>Федеральная стипндия НПО</t>
  </si>
  <si>
    <t>Федеральная стипндия СПО</t>
  </si>
  <si>
    <t>Стипендиальный фонд</t>
  </si>
  <si>
    <t>Областная стипендия</t>
  </si>
  <si>
    <t>Модернизация уч.мат. базы (ц.с. 0220029)</t>
  </si>
  <si>
    <t>Организация стажировки в рес. цент. (ц.с. 0220031)</t>
  </si>
  <si>
    <t>Проведение мас.классов (ц.с. 0220032)</t>
  </si>
  <si>
    <t>Проведение капитального ремонта (ц.с. 0220036)</t>
  </si>
  <si>
    <t>Доведение ср. зар. платы  (ц.с. 0270001)</t>
  </si>
  <si>
    <r>
      <rPr>
        <sz val="12"/>
        <color theme="1"/>
        <rFont val="Times New Roman"/>
        <family val="1"/>
        <charset val="204"/>
      </rPr>
      <t xml:space="preserve">Итого           </t>
    </r>
    <r>
      <rPr>
        <sz val="10"/>
        <color theme="1"/>
        <rFont val="Times New Roman"/>
        <family val="1"/>
        <charset val="204"/>
      </rPr>
      <t xml:space="preserve">    8 = 9+10+11+12+13+14+15+16+17+18+19+20+21</t>
    </r>
  </si>
  <si>
    <t>ХХ</t>
  </si>
  <si>
    <t>Показатели по  выплатам учреждения на 2014 год</t>
  </si>
  <si>
    <t>Созд-е и оснащ-е совр. учеб-производ. обор. многоф-х ц-в приклад. квал-й (ц.с. 0220028)</t>
  </si>
  <si>
    <t xml:space="preserve">Главный бухгалтер </t>
  </si>
  <si>
    <t>2016 год</t>
  </si>
  <si>
    <t>ОГБОУ СПО Плесский колледж бизнеса и туризма</t>
  </si>
  <si>
    <t>Борисов А.И.</t>
  </si>
  <si>
    <t>Беляева Т.С.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</si>
</sst>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1" fillId="0" borderId="0"/>
    <xf numFmtId="0" fontId="9" fillId="0" borderId="0"/>
    <xf numFmtId="0" fontId="10" fillId="0" borderId="0"/>
  </cellStyleXfs>
  <cellXfs count="119">
    <xf numFmtId="0" fontId="0" fillId="0" borderId="0" xfId="0"/>
    <xf numFmtId="0" fontId="11" fillId="0" borderId="0" xfId="2"/>
    <xf numFmtId="0" fontId="2" fillId="0" borderId="0" xfId="2" applyFont="1" applyAlignment="1">
      <alignment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 indent="3"/>
    </xf>
    <xf numFmtId="0" fontId="2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indent="3"/>
    </xf>
    <xf numFmtId="0" fontId="8" fillId="0" borderId="0" xfId="2" applyFont="1"/>
    <xf numFmtId="4" fontId="11" fillId="0" borderId="0" xfId="2" applyNumberFormat="1"/>
    <xf numFmtId="4" fontId="3" fillId="0" borderId="2" xfId="2" applyNumberFormat="1" applyFont="1" applyBorder="1" applyAlignment="1">
      <alignment horizontal="center" vertical="center" wrapText="1"/>
    </xf>
    <xf numFmtId="4" fontId="2" fillId="0" borderId="0" xfId="2" applyNumberFormat="1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4" fontId="4" fillId="0" borderId="1" xfId="2" applyNumberFormat="1" applyFont="1" applyBorder="1" applyAlignment="1" applyProtection="1">
      <alignment horizontal="center" vertical="center" wrapText="1"/>
      <protection hidden="1"/>
    </xf>
    <xf numFmtId="4" fontId="4" fillId="0" borderId="1" xfId="2" applyNumberFormat="1" applyFont="1" applyBorder="1" applyAlignment="1" applyProtection="1">
      <alignment vertical="center" wrapText="1"/>
      <protection hidden="1"/>
    </xf>
    <xf numFmtId="0" fontId="4" fillId="0" borderId="1" xfId="2" applyFont="1" applyBorder="1" applyAlignment="1" applyProtection="1">
      <alignment vertical="center" wrapText="1"/>
      <protection hidden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4" fontId="11" fillId="0" borderId="0" xfId="2" applyNumberFormat="1" applyAlignment="1">
      <alignment horizontal="right"/>
    </xf>
    <xf numFmtId="4" fontId="4" fillId="0" borderId="1" xfId="2" applyNumberFormat="1" applyFont="1" applyBorder="1" applyAlignment="1">
      <alignment horizontal="right" vertical="center" wrapText="1"/>
    </xf>
    <xf numFmtId="4" fontId="4" fillId="0" borderId="1" xfId="2" applyNumberFormat="1" applyFont="1" applyBorder="1" applyAlignment="1">
      <alignment horizontal="right" vertical="top" wrapText="1"/>
    </xf>
    <xf numFmtId="4" fontId="4" fillId="0" borderId="0" xfId="2" applyNumberFormat="1" applyFont="1" applyBorder="1" applyAlignment="1">
      <alignment horizontal="right" vertical="center" wrapText="1"/>
    </xf>
    <xf numFmtId="4" fontId="4" fillId="0" borderId="0" xfId="2" applyNumberFormat="1" applyFont="1" applyAlignment="1">
      <alignment horizontal="right" vertical="center" wrapText="1"/>
    </xf>
    <xf numFmtId="4" fontId="3" fillId="0" borderId="0" xfId="2" applyNumberFormat="1" applyFont="1" applyAlignment="1">
      <alignment horizontal="right" vertical="center" wrapText="1"/>
    </xf>
    <xf numFmtId="4" fontId="2" fillId="0" borderId="0" xfId="2" applyNumberFormat="1" applyFont="1" applyAlignment="1">
      <alignment horizontal="right" vertical="top" wrapText="1"/>
    </xf>
    <xf numFmtId="4" fontId="2" fillId="0" borderId="1" xfId="2" applyNumberFormat="1" applyFont="1" applyBorder="1" applyAlignment="1">
      <alignment horizontal="right" vertical="top" wrapText="1"/>
    </xf>
    <xf numFmtId="0" fontId="2" fillId="2" borderId="1" xfId="2" applyNumberFormat="1" applyFont="1" applyFill="1" applyBorder="1" applyAlignment="1" applyProtection="1">
      <alignment horizontal="right" vertical="top" wrapText="1"/>
      <protection locked="0"/>
    </xf>
    <xf numFmtId="0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2" applyNumberFormat="1" applyFont="1" applyFill="1" applyBorder="1" applyAlignment="1" applyProtection="1">
      <alignment horizontal="right" vertical="top" wrapText="1"/>
      <protection locked="0"/>
    </xf>
    <xf numFmtId="4" fontId="4" fillId="2" borderId="1" xfId="2" applyNumberFormat="1" applyFont="1" applyFill="1" applyBorder="1" applyAlignment="1" applyProtection="1">
      <alignment horizontal="right" vertical="top" wrapText="1"/>
      <protection locked="0"/>
    </xf>
    <xf numFmtId="4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2" applyNumberFormat="1" applyFont="1" applyFill="1" applyBorder="1" applyAlignment="1" applyProtection="1">
      <alignment vertical="center" wrapText="1"/>
      <protection locked="0"/>
    </xf>
    <xf numFmtId="4" fontId="3" fillId="2" borderId="3" xfId="2" applyNumberFormat="1" applyFont="1" applyFill="1" applyBorder="1" applyAlignment="1" applyProtection="1">
      <alignment vertical="center" wrapText="1"/>
      <protection locked="0"/>
    </xf>
    <xf numFmtId="4" fontId="6" fillId="3" borderId="1" xfId="2" applyNumberFormat="1" applyFont="1" applyFill="1" applyBorder="1" applyAlignment="1" applyProtection="1">
      <alignment horizontal="right" vertical="center" wrapText="1"/>
      <protection hidden="1"/>
    </xf>
    <xf numFmtId="4" fontId="7" fillId="3" borderId="1" xfId="2" applyNumberFormat="1" applyFont="1" applyFill="1" applyBorder="1" applyAlignment="1">
      <alignment horizontal="right" wrapText="1"/>
    </xf>
    <xf numFmtId="4" fontId="6" fillId="3" borderId="1" xfId="2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top" wrapText="1"/>
    </xf>
    <xf numFmtId="4" fontId="6" fillId="3" borderId="1" xfId="2" applyNumberFormat="1" applyFont="1" applyFill="1" applyBorder="1" applyAlignment="1">
      <alignment horizontal="right" wrapText="1"/>
    </xf>
    <xf numFmtId="4" fontId="6" fillId="3" borderId="1" xfId="2" applyNumberFormat="1" applyFont="1" applyFill="1" applyBorder="1" applyAlignment="1">
      <alignment horizontal="right" vertical="top" wrapText="1"/>
    </xf>
    <xf numFmtId="0" fontId="6" fillId="3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" fontId="7" fillId="3" borderId="1" xfId="2" applyNumberFormat="1" applyFont="1" applyFill="1" applyBorder="1" applyAlignment="1">
      <alignment horizontal="right" vertical="top"/>
    </xf>
    <xf numFmtId="0" fontId="4" fillId="3" borderId="1" xfId="2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4" fontId="6" fillId="3" borderId="1" xfId="2" applyNumberFormat="1" applyFont="1" applyFill="1" applyBorder="1" applyAlignment="1" applyProtection="1">
      <alignment horizontal="right" vertical="top" wrapText="1"/>
      <protection hidden="1"/>
    </xf>
    <xf numFmtId="4" fontId="4" fillId="3" borderId="1" xfId="2" applyNumberFormat="1" applyFont="1" applyFill="1" applyBorder="1" applyAlignment="1">
      <alignment horizontal="right" vertical="top" wrapText="1"/>
    </xf>
    <xf numFmtId="4" fontId="4" fillId="3" borderId="1" xfId="2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4" fontId="2" fillId="0" borderId="2" xfId="2" applyNumberFormat="1" applyFont="1" applyBorder="1" applyAlignment="1">
      <alignment vertical="top" wrapText="1"/>
    </xf>
    <xf numFmtId="4" fontId="3" fillId="0" borderId="0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4" fontId="19" fillId="2" borderId="1" xfId="0" applyNumberFormat="1" applyFont="1" applyFill="1" applyBorder="1" applyAlignment="1" applyProtection="1">
      <alignment vertical="center" wrapText="1"/>
      <protection locked="0"/>
    </xf>
    <xf numFmtId="4" fontId="18" fillId="4" borderId="1" xfId="0" applyNumberFormat="1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19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>
      <alignment horizontal="center" vertical="center" wrapText="1"/>
    </xf>
    <xf numFmtId="4" fontId="3" fillId="0" borderId="0" xfId="2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" fontId="2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20" fillId="2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Border="1" applyAlignment="1" applyProtection="1">
      <alignment horizontal="center" vertical="center" wrapText="1"/>
      <protection hidden="1"/>
    </xf>
    <xf numFmtId="4" fontId="15" fillId="2" borderId="0" xfId="2" applyNumberFormat="1" applyFont="1" applyFill="1" applyAlignment="1" applyProtection="1">
      <alignment horizontal="center"/>
      <protection locked="0"/>
    </xf>
    <xf numFmtId="0" fontId="2" fillId="0" borderId="0" xfId="2" applyFont="1" applyAlignment="1">
      <alignment vertical="top" wrapText="1"/>
    </xf>
    <xf numFmtId="0" fontId="1" fillId="0" borderId="0" xfId="2" applyFont="1" applyAlignment="1">
      <alignment vertical="center" wrapText="1"/>
    </xf>
    <xf numFmtId="4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 wrapText="1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vertical="center" wrapText="1"/>
    </xf>
    <xf numFmtId="4" fontId="4" fillId="0" borderId="0" xfId="2" applyNumberFormat="1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2" applyFont="1" applyAlignment="1">
      <alignment horizontal="center" vertical="center" wrapText="1"/>
    </xf>
    <xf numFmtId="4" fontId="2" fillId="0" borderId="2" xfId="2" applyNumberFormat="1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4" fontId="3" fillId="0" borderId="0" xfId="2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" fontId="21" fillId="2" borderId="0" xfId="0" applyNumberFormat="1" applyFont="1" applyFill="1" applyBorder="1" applyAlignment="1" applyProtection="1">
      <alignment horizontal="left" vertical="center" wrapText="1"/>
      <protection locked="0"/>
    </xf>
  </cellXfs>
  <cellStyles count="5">
    <cellStyle name="TableStyleLight1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7" zoomScaleNormal="100" zoomScaleSheetLayoutView="70" workbookViewId="0">
      <selection activeCell="D13" sqref="D13"/>
    </sheetView>
  </sheetViews>
  <sheetFormatPr defaultRowHeight="15" x14ac:dyDescent="0.25"/>
  <cols>
    <col min="1" max="1" width="30.140625" style="1" customWidth="1"/>
    <col min="2" max="2" width="13.85546875" style="1" customWidth="1"/>
    <col min="3" max="3" width="14.42578125" style="12" customWidth="1"/>
    <col min="4" max="4" width="17.28515625" style="20" customWidth="1"/>
    <col min="5" max="5" width="20.140625" style="20" customWidth="1"/>
    <col min="6" max="6" width="16.140625" style="12" customWidth="1"/>
    <col min="7" max="7" width="18" style="20" customWidth="1"/>
    <col min="8" max="8" width="17.7109375" style="20" customWidth="1"/>
    <col min="9" max="9" width="15.5703125" style="12" customWidth="1"/>
    <col min="10" max="10" width="18.85546875" style="20" customWidth="1"/>
    <col min="11" max="11" width="19.28515625" style="20" customWidth="1"/>
    <col min="12" max="16384" width="9.140625" style="1"/>
  </cols>
  <sheetData>
    <row r="1" spans="1:11" ht="18.75" customHeight="1" x14ac:dyDescent="0.3">
      <c r="A1" s="11" t="s">
        <v>53</v>
      </c>
      <c r="E1" s="79" t="str">
        <f>'ТАБЛИЦА 2'!$I$1</f>
        <v>ОГБОУ СПО Плесский колледж бизнеса и туризма</v>
      </c>
      <c r="F1" s="79"/>
      <c r="G1" s="79"/>
      <c r="H1" s="79"/>
      <c r="I1" s="79"/>
      <c r="J1" s="79"/>
      <c r="K1" s="79"/>
    </row>
    <row r="2" spans="1:11" ht="18.75" x14ac:dyDescent="0.3">
      <c r="A2" s="11"/>
    </row>
    <row r="3" spans="1:11" ht="15" customHeight="1" x14ac:dyDescent="0.25">
      <c r="A3" s="86" t="s">
        <v>52</v>
      </c>
      <c r="B3" s="86" t="s">
        <v>51</v>
      </c>
      <c r="C3" s="78" t="s">
        <v>50</v>
      </c>
      <c r="D3" s="78"/>
      <c r="E3" s="78"/>
      <c r="F3" s="78" t="s">
        <v>63</v>
      </c>
      <c r="G3" s="78"/>
      <c r="H3" s="78"/>
      <c r="I3" s="78" t="s">
        <v>83</v>
      </c>
      <c r="J3" s="78"/>
      <c r="K3" s="78"/>
    </row>
    <row r="4" spans="1:11" ht="15" customHeight="1" x14ac:dyDescent="0.25">
      <c r="A4" s="86"/>
      <c r="B4" s="86"/>
      <c r="C4" s="78" t="s">
        <v>49</v>
      </c>
      <c r="D4" s="78"/>
      <c r="E4" s="78"/>
      <c r="F4" s="78" t="s">
        <v>48</v>
      </c>
      <c r="G4" s="78"/>
      <c r="H4" s="78"/>
      <c r="I4" s="78" t="s">
        <v>47</v>
      </c>
      <c r="J4" s="78"/>
      <c r="K4" s="78"/>
    </row>
    <row r="5" spans="1:11" x14ac:dyDescent="0.25">
      <c r="A5" s="86"/>
      <c r="B5" s="86"/>
      <c r="C5" s="16" t="s">
        <v>46</v>
      </c>
      <c r="D5" s="78" t="s">
        <v>45</v>
      </c>
      <c r="E5" s="78"/>
      <c r="F5" s="16" t="s">
        <v>46</v>
      </c>
      <c r="G5" s="78" t="s">
        <v>45</v>
      </c>
      <c r="H5" s="78"/>
      <c r="I5" s="78" t="s">
        <v>46</v>
      </c>
      <c r="J5" s="78" t="s">
        <v>45</v>
      </c>
      <c r="K5" s="78"/>
    </row>
    <row r="6" spans="1:11" ht="125.25" customHeight="1" x14ac:dyDescent="0.25">
      <c r="A6" s="86"/>
      <c r="B6" s="86"/>
      <c r="C6" s="17"/>
      <c r="D6" s="16" t="s">
        <v>44</v>
      </c>
      <c r="E6" s="16" t="s">
        <v>43</v>
      </c>
      <c r="F6" s="17"/>
      <c r="G6" s="16" t="s">
        <v>44</v>
      </c>
      <c r="H6" s="16" t="s">
        <v>43</v>
      </c>
      <c r="I6" s="78"/>
      <c r="J6" s="16" t="s">
        <v>44</v>
      </c>
      <c r="K6" s="16" t="s">
        <v>43</v>
      </c>
    </row>
    <row r="7" spans="1:11" ht="45" customHeight="1" x14ac:dyDescent="0.25">
      <c r="A7" s="18" t="s">
        <v>42</v>
      </c>
      <c r="B7" s="19" t="s">
        <v>4</v>
      </c>
      <c r="C7" s="35">
        <f>D7+E7</f>
        <v>3160014.27</v>
      </c>
      <c r="D7" s="76">
        <v>3160014.27</v>
      </c>
      <c r="E7" s="76"/>
      <c r="F7" s="35">
        <f>G7+H7</f>
        <v>0</v>
      </c>
      <c r="G7" s="30"/>
      <c r="H7" s="30"/>
      <c r="I7" s="35">
        <f>J7+K7</f>
        <v>0</v>
      </c>
      <c r="J7" s="30"/>
      <c r="K7" s="30"/>
    </row>
    <row r="8" spans="1:11" ht="16.5" customHeight="1" x14ac:dyDescent="0.25">
      <c r="A8" s="41" t="s">
        <v>41</v>
      </c>
      <c r="B8" s="42" t="s">
        <v>4</v>
      </c>
      <c r="C8" s="35">
        <f t="shared" ref="C8:C30" si="0">D8+E8</f>
        <v>31102529.77</v>
      </c>
      <c r="D8" s="38">
        <f>D10+D11+D12+D13+D21</f>
        <v>31102529.77</v>
      </c>
      <c r="E8" s="38">
        <f>E10+E11+E12+E13+E21</f>
        <v>0</v>
      </c>
      <c r="F8" s="35">
        <f t="shared" ref="F8:F30" si="1">G8+H8</f>
        <v>31383219</v>
      </c>
      <c r="G8" s="38">
        <f>G10+G11+G12+G13+G21</f>
        <v>31383219</v>
      </c>
      <c r="H8" s="38">
        <f>H10+H11+H12+H13+H21</f>
        <v>0</v>
      </c>
      <c r="I8" s="35">
        <f>J8+K8</f>
        <v>31415219</v>
      </c>
      <c r="J8" s="38">
        <f>J10+J11+J12+J13+J21</f>
        <v>31415219</v>
      </c>
      <c r="K8" s="38">
        <f>K10+K11+K12+K13+K21</f>
        <v>0</v>
      </c>
    </row>
    <row r="9" spans="1:11" ht="16.5" customHeight="1" x14ac:dyDescent="0.25">
      <c r="A9" s="4" t="s">
        <v>33</v>
      </c>
      <c r="B9" s="3" t="s">
        <v>4</v>
      </c>
      <c r="C9" s="35">
        <f t="shared" si="0"/>
        <v>0</v>
      </c>
      <c r="D9" s="21"/>
      <c r="E9" s="21"/>
      <c r="F9" s="35">
        <f t="shared" si="1"/>
        <v>0</v>
      </c>
      <c r="G9" s="21"/>
      <c r="H9" s="21"/>
      <c r="I9" s="35">
        <f t="shared" ref="I9:I30" si="2">J9+K9</f>
        <v>0</v>
      </c>
      <c r="J9" s="21"/>
      <c r="K9" s="21"/>
    </row>
    <row r="10" spans="1:11" ht="30" customHeight="1" x14ac:dyDescent="0.25">
      <c r="A10" s="4" t="s">
        <v>40</v>
      </c>
      <c r="B10" s="3" t="s">
        <v>4</v>
      </c>
      <c r="C10" s="35">
        <f t="shared" si="0"/>
        <v>27222937</v>
      </c>
      <c r="D10" s="76">
        <v>27222937</v>
      </c>
      <c r="E10" s="76"/>
      <c r="F10" s="35">
        <f t="shared" si="1"/>
        <v>31383219</v>
      </c>
      <c r="G10" s="31">
        <v>31383219</v>
      </c>
      <c r="H10" s="30"/>
      <c r="I10" s="35">
        <f t="shared" si="2"/>
        <v>31415219</v>
      </c>
      <c r="J10" s="31">
        <v>31415219</v>
      </c>
      <c r="K10" s="31"/>
    </row>
    <row r="11" spans="1:11" ht="16.5" customHeight="1" x14ac:dyDescent="0.25">
      <c r="A11" s="4" t="s">
        <v>39</v>
      </c>
      <c r="B11" s="3" t="s">
        <v>4</v>
      </c>
      <c r="C11" s="35">
        <f t="shared" si="0"/>
        <v>154400</v>
      </c>
      <c r="D11" s="76">
        <v>154400</v>
      </c>
      <c r="E11" s="76"/>
      <c r="F11" s="35">
        <f t="shared" si="1"/>
        <v>0</v>
      </c>
      <c r="G11" s="31"/>
      <c r="H11" s="30"/>
      <c r="I11" s="35">
        <f t="shared" si="2"/>
        <v>0</v>
      </c>
      <c r="J11" s="31"/>
      <c r="K11" s="31"/>
    </row>
    <row r="12" spans="1:11" ht="16.5" customHeight="1" x14ac:dyDescent="0.25">
      <c r="A12" s="4" t="s">
        <v>38</v>
      </c>
      <c r="B12" s="3"/>
      <c r="C12" s="35">
        <f t="shared" si="0"/>
        <v>0</v>
      </c>
      <c r="D12" s="76"/>
      <c r="E12" s="76"/>
      <c r="F12" s="35">
        <f t="shared" si="1"/>
        <v>0</v>
      </c>
      <c r="G12" s="30"/>
      <c r="H12" s="30"/>
      <c r="I12" s="35">
        <f t="shared" si="2"/>
        <v>0</v>
      </c>
      <c r="J12" s="30"/>
      <c r="K12" s="30"/>
    </row>
    <row r="13" spans="1:11" ht="120" customHeight="1" x14ac:dyDescent="0.25">
      <c r="A13" s="45" t="s">
        <v>37</v>
      </c>
      <c r="B13" s="46" t="s">
        <v>4</v>
      </c>
      <c r="C13" s="47">
        <f t="shared" si="0"/>
        <v>0</v>
      </c>
      <c r="D13" s="44">
        <f>D15+D16+D17+D18+D19+D20</f>
        <v>0</v>
      </c>
      <c r="E13" s="44">
        <f>E15+E16+E17+E18+E19+E20</f>
        <v>0</v>
      </c>
      <c r="F13" s="47">
        <f t="shared" si="1"/>
        <v>0</v>
      </c>
      <c r="G13" s="44">
        <f>G15+G16+G17+G18+G19+G20</f>
        <v>0</v>
      </c>
      <c r="H13" s="44">
        <f>H15+H16+H17+H18+H19+H20</f>
        <v>0</v>
      </c>
      <c r="I13" s="47">
        <f t="shared" si="2"/>
        <v>0</v>
      </c>
      <c r="J13" s="44">
        <f>J15+J16+J17+J18+J19+J20</f>
        <v>0</v>
      </c>
      <c r="K13" s="44">
        <f>K15+K16+K17+K18+K19+K20</f>
        <v>0</v>
      </c>
    </row>
    <row r="14" spans="1:11" ht="16.5" customHeight="1" x14ac:dyDescent="0.25">
      <c r="A14" s="4" t="s">
        <v>33</v>
      </c>
      <c r="B14" s="3" t="s">
        <v>4</v>
      </c>
      <c r="C14" s="35">
        <f t="shared" si="0"/>
        <v>0</v>
      </c>
      <c r="D14" s="21"/>
      <c r="E14" s="21"/>
      <c r="F14" s="35">
        <f t="shared" si="1"/>
        <v>0</v>
      </c>
      <c r="G14" s="21"/>
      <c r="H14" s="21"/>
      <c r="I14" s="35">
        <f t="shared" si="2"/>
        <v>0</v>
      </c>
      <c r="J14" s="21"/>
      <c r="K14" s="21"/>
    </row>
    <row r="15" spans="1:11" ht="35.25" customHeight="1" x14ac:dyDescent="0.25">
      <c r="A15" s="29"/>
      <c r="B15" s="3" t="s">
        <v>4</v>
      </c>
      <c r="C15" s="35">
        <f t="shared" si="0"/>
        <v>0</v>
      </c>
      <c r="D15" s="76"/>
      <c r="E15" s="76"/>
      <c r="F15" s="35">
        <f t="shared" si="1"/>
        <v>0</v>
      </c>
      <c r="G15" s="76"/>
      <c r="H15" s="76"/>
      <c r="I15" s="35">
        <f t="shared" si="2"/>
        <v>0</v>
      </c>
      <c r="J15" s="76"/>
      <c r="K15" s="76"/>
    </row>
    <row r="16" spans="1:11" ht="35.25" customHeight="1" x14ac:dyDescent="0.25">
      <c r="A16" s="29"/>
      <c r="B16" s="3" t="s">
        <v>4</v>
      </c>
      <c r="C16" s="35">
        <f t="shared" si="0"/>
        <v>0</v>
      </c>
      <c r="D16" s="76"/>
      <c r="E16" s="76"/>
      <c r="F16" s="35">
        <f t="shared" si="1"/>
        <v>0</v>
      </c>
      <c r="G16" s="76"/>
      <c r="H16" s="76"/>
      <c r="I16" s="35">
        <f t="shared" si="2"/>
        <v>0</v>
      </c>
      <c r="J16" s="76"/>
      <c r="K16" s="76"/>
    </row>
    <row r="17" spans="1:11" ht="35.25" hidden="1" customHeight="1" x14ac:dyDescent="0.25">
      <c r="A17" s="29"/>
      <c r="B17" s="3" t="s">
        <v>4</v>
      </c>
      <c r="C17" s="35">
        <f t="shared" si="0"/>
        <v>0</v>
      </c>
      <c r="D17" s="76"/>
      <c r="E17" s="76"/>
      <c r="F17" s="35">
        <f t="shared" si="1"/>
        <v>0</v>
      </c>
      <c r="G17" s="76"/>
      <c r="H17" s="76"/>
      <c r="I17" s="35">
        <f t="shared" si="2"/>
        <v>0</v>
      </c>
      <c r="J17" s="76"/>
      <c r="K17" s="76"/>
    </row>
    <row r="18" spans="1:11" ht="35.25" hidden="1" customHeight="1" x14ac:dyDescent="0.25">
      <c r="A18" s="29"/>
      <c r="B18" s="3" t="s">
        <v>4</v>
      </c>
      <c r="C18" s="35">
        <f t="shared" ref="C18:C19" si="3">D18+E18</f>
        <v>0</v>
      </c>
      <c r="D18" s="76"/>
      <c r="E18" s="76"/>
      <c r="F18" s="35">
        <f t="shared" ref="F18:F19" si="4">G18+H18</f>
        <v>0</v>
      </c>
      <c r="G18" s="76"/>
      <c r="H18" s="76"/>
      <c r="I18" s="35">
        <f t="shared" ref="I18:I19" si="5">J18+K18</f>
        <v>0</v>
      </c>
      <c r="J18" s="76"/>
      <c r="K18" s="76"/>
    </row>
    <row r="19" spans="1:11" ht="35.25" hidden="1" customHeight="1" x14ac:dyDescent="0.25">
      <c r="A19" s="29"/>
      <c r="B19" s="3" t="s">
        <v>4</v>
      </c>
      <c r="C19" s="35">
        <f t="shared" si="3"/>
        <v>0</v>
      </c>
      <c r="D19" s="76"/>
      <c r="E19" s="76"/>
      <c r="F19" s="35">
        <f t="shared" si="4"/>
        <v>0</v>
      </c>
      <c r="G19" s="76"/>
      <c r="H19" s="76"/>
      <c r="I19" s="35">
        <f t="shared" si="5"/>
        <v>0</v>
      </c>
      <c r="J19" s="76"/>
      <c r="K19" s="76"/>
    </row>
    <row r="20" spans="1:11" ht="35.25" hidden="1" customHeight="1" x14ac:dyDescent="0.25">
      <c r="A20" s="29"/>
      <c r="B20" s="3" t="s">
        <v>4</v>
      </c>
      <c r="C20" s="35">
        <f t="shared" si="0"/>
        <v>0</v>
      </c>
      <c r="D20" s="76"/>
      <c r="E20" s="76"/>
      <c r="F20" s="35">
        <f t="shared" si="1"/>
        <v>0</v>
      </c>
      <c r="G20" s="76"/>
      <c r="H20" s="76"/>
      <c r="I20" s="35">
        <f t="shared" si="2"/>
        <v>0</v>
      </c>
      <c r="J20" s="76"/>
      <c r="K20" s="76"/>
    </row>
    <row r="21" spans="1:11" ht="45" customHeight="1" x14ac:dyDescent="0.25">
      <c r="A21" s="43" t="s">
        <v>36</v>
      </c>
      <c r="B21" s="42" t="s">
        <v>4</v>
      </c>
      <c r="C21" s="35">
        <f t="shared" si="0"/>
        <v>3725192.77</v>
      </c>
      <c r="D21" s="48">
        <f>D23+D24+D25+D26+D27+D28+D29</f>
        <v>3725192.77</v>
      </c>
      <c r="E21" s="48">
        <f>E23+E24+E25+E26+E27+E28+E29</f>
        <v>0</v>
      </c>
      <c r="F21" s="35">
        <f t="shared" si="1"/>
        <v>0</v>
      </c>
      <c r="G21" s="48">
        <f>G23+G24+G25+G26+G27+G28+G29</f>
        <v>0</v>
      </c>
      <c r="H21" s="48">
        <f>H23+H24+H25+H26+H27+H28+H29</f>
        <v>0</v>
      </c>
      <c r="I21" s="35">
        <f t="shared" si="2"/>
        <v>0</v>
      </c>
      <c r="J21" s="48">
        <f>J23+J24+J25+J26+J27+J28+J29</f>
        <v>0</v>
      </c>
      <c r="K21" s="48">
        <f>K23+K24+K25+K26+K27+K28+K29</f>
        <v>0</v>
      </c>
    </row>
    <row r="22" spans="1:11" ht="16.5" customHeight="1" x14ac:dyDescent="0.25">
      <c r="A22" s="4" t="s">
        <v>33</v>
      </c>
      <c r="B22" s="3" t="s">
        <v>4</v>
      </c>
      <c r="C22" s="35">
        <f t="shared" si="0"/>
        <v>0</v>
      </c>
      <c r="D22" s="21"/>
      <c r="E22" s="21"/>
      <c r="F22" s="35">
        <f t="shared" si="1"/>
        <v>0</v>
      </c>
      <c r="G22" s="21"/>
      <c r="H22" s="21"/>
      <c r="I22" s="35">
        <f t="shared" si="2"/>
        <v>0</v>
      </c>
      <c r="J22" s="21"/>
      <c r="K22" s="21"/>
    </row>
    <row r="23" spans="1:11" ht="39" customHeight="1" x14ac:dyDescent="0.25">
      <c r="A23" s="28" t="s">
        <v>62</v>
      </c>
      <c r="B23" s="3" t="s">
        <v>4</v>
      </c>
      <c r="C23" s="35">
        <f t="shared" si="0"/>
        <v>3725192.77</v>
      </c>
      <c r="D23" s="76">
        <v>3725192.77</v>
      </c>
      <c r="E23" s="76"/>
      <c r="F23" s="35">
        <f t="shared" si="1"/>
        <v>0</v>
      </c>
      <c r="G23" s="31"/>
      <c r="H23" s="31"/>
      <c r="I23" s="35">
        <f t="shared" si="2"/>
        <v>0</v>
      </c>
      <c r="J23" s="31"/>
      <c r="K23" s="31"/>
    </row>
    <row r="24" spans="1:11" ht="39" customHeight="1" x14ac:dyDescent="0.25">
      <c r="A24" s="28"/>
      <c r="B24" s="3" t="s">
        <v>4</v>
      </c>
      <c r="C24" s="35">
        <f t="shared" ref="C24:C27" si="6">D24+E24</f>
        <v>0</v>
      </c>
      <c r="D24" s="76"/>
      <c r="E24" s="76"/>
      <c r="F24" s="35">
        <f t="shared" ref="F24:F27" si="7">G24+H24</f>
        <v>0</v>
      </c>
      <c r="G24" s="31"/>
      <c r="H24" s="31"/>
      <c r="I24" s="35">
        <f t="shared" ref="I24:I27" si="8">J24+K24</f>
        <v>0</v>
      </c>
      <c r="J24" s="31"/>
      <c r="K24" s="31"/>
    </row>
    <row r="25" spans="1:11" ht="39" hidden="1" customHeight="1" x14ac:dyDescent="0.25">
      <c r="A25" s="28"/>
      <c r="B25" s="3" t="s">
        <v>4</v>
      </c>
      <c r="C25" s="35">
        <f t="shared" si="6"/>
        <v>0</v>
      </c>
      <c r="D25" s="76"/>
      <c r="E25" s="76"/>
      <c r="F25" s="35">
        <f t="shared" si="7"/>
        <v>0</v>
      </c>
      <c r="G25" s="31"/>
      <c r="H25" s="31"/>
      <c r="I25" s="35">
        <f t="shared" si="8"/>
        <v>0</v>
      </c>
      <c r="J25" s="31"/>
      <c r="K25" s="31"/>
    </row>
    <row r="26" spans="1:11" ht="39" hidden="1" customHeight="1" x14ac:dyDescent="0.25">
      <c r="A26" s="28"/>
      <c r="B26" s="3" t="s">
        <v>4</v>
      </c>
      <c r="C26" s="35">
        <f t="shared" si="6"/>
        <v>0</v>
      </c>
      <c r="D26" s="76"/>
      <c r="E26" s="76"/>
      <c r="F26" s="35">
        <f t="shared" si="7"/>
        <v>0</v>
      </c>
      <c r="G26" s="31"/>
      <c r="H26" s="31"/>
      <c r="I26" s="35">
        <f t="shared" si="8"/>
        <v>0</v>
      </c>
      <c r="J26" s="31"/>
      <c r="K26" s="31"/>
    </row>
    <row r="27" spans="1:11" ht="39" hidden="1" customHeight="1" x14ac:dyDescent="0.25">
      <c r="A27" s="28"/>
      <c r="B27" s="3" t="s">
        <v>4</v>
      </c>
      <c r="C27" s="35">
        <f t="shared" si="6"/>
        <v>0</v>
      </c>
      <c r="D27" s="76"/>
      <c r="E27" s="76"/>
      <c r="F27" s="35">
        <f t="shared" si="7"/>
        <v>0</v>
      </c>
      <c r="G27" s="31"/>
      <c r="H27" s="31"/>
      <c r="I27" s="35">
        <f t="shared" si="8"/>
        <v>0</v>
      </c>
      <c r="J27" s="31"/>
      <c r="K27" s="31"/>
    </row>
    <row r="28" spans="1:11" ht="39" hidden="1" customHeight="1" x14ac:dyDescent="0.25">
      <c r="A28" s="28"/>
      <c r="B28" s="3" t="s">
        <v>4</v>
      </c>
      <c r="C28" s="35">
        <f t="shared" si="0"/>
        <v>0</v>
      </c>
      <c r="D28" s="76"/>
      <c r="E28" s="76"/>
      <c r="F28" s="35">
        <f t="shared" si="1"/>
        <v>0</v>
      </c>
      <c r="G28" s="32"/>
      <c r="H28" s="32"/>
      <c r="I28" s="35">
        <f t="shared" si="2"/>
        <v>0</v>
      </c>
      <c r="J28" s="32"/>
      <c r="K28" s="32"/>
    </row>
    <row r="29" spans="1:11" ht="39" hidden="1" customHeight="1" x14ac:dyDescent="0.25">
      <c r="A29" s="28"/>
      <c r="B29" s="3" t="s">
        <v>4</v>
      </c>
      <c r="C29" s="35">
        <f t="shared" si="0"/>
        <v>0</v>
      </c>
      <c r="D29" s="76"/>
      <c r="E29" s="76"/>
      <c r="F29" s="35">
        <f t="shared" si="1"/>
        <v>0</v>
      </c>
      <c r="G29" s="32"/>
      <c r="H29" s="32"/>
      <c r="I29" s="35">
        <f t="shared" si="2"/>
        <v>0</v>
      </c>
      <c r="J29" s="32"/>
      <c r="K29" s="32"/>
    </row>
    <row r="30" spans="1:11" ht="45" customHeight="1" x14ac:dyDescent="0.25">
      <c r="A30" s="43" t="s">
        <v>35</v>
      </c>
      <c r="B30" s="42" t="s">
        <v>4</v>
      </c>
      <c r="C30" s="35">
        <f t="shared" si="0"/>
        <v>0</v>
      </c>
      <c r="D30" s="49">
        <f>D7+D8-D31</f>
        <v>0</v>
      </c>
      <c r="E30" s="49">
        <f>E7+E8-E31</f>
        <v>0</v>
      </c>
      <c r="F30" s="35">
        <f t="shared" si="1"/>
        <v>0</v>
      </c>
      <c r="G30" s="49">
        <f>G7+G8-G31</f>
        <v>0</v>
      </c>
      <c r="H30" s="49">
        <f>H7+H8-H31</f>
        <v>0</v>
      </c>
      <c r="I30" s="35">
        <f t="shared" si="2"/>
        <v>0</v>
      </c>
      <c r="J30" s="49">
        <f>J7+J8-J31</f>
        <v>0</v>
      </c>
      <c r="K30" s="49">
        <f>K7+K8-K31</f>
        <v>0</v>
      </c>
    </row>
    <row r="31" spans="1:11" x14ac:dyDescent="0.25">
      <c r="A31" s="50" t="s">
        <v>34</v>
      </c>
      <c r="B31" s="51">
        <v>900</v>
      </c>
      <c r="C31" s="36">
        <f>D31+E31</f>
        <v>34262544.039999999</v>
      </c>
      <c r="D31" s="36">
        <f>D33+D38+D46+D49+D53+D54+D60</f>
        <v>34262544.039999999</v>
      </c>
      <c r="E31" s="36">
        <f>E33+E38+E46+E49+E53+E54+E60</f>
        <v>0</v>
      </c>
      <c r="F31" s="39">
        <f>G31+H31</f>
        <v>31383218.999999996</v>
      </c>
      <c r="G31" s="36">
        <f>G33+G38+G46+G49+G53+G54+G60</f>
        <v>31383218.999999996</v>
      </c>
      <c r="H31" s="36">
        <f>H33+H38+H46+H49+H53+H54+H60</f>
        <v>0</v>
      </c>
      <c r="I31" s="39">
        <f>J31+K31</f>
        <v>31415218.999999996</v>
      </c>
      <c r="J31" s="36">
        <f>J33+J38+J46+J49+J53+J54+J60</f>
        <v>31415218.999999996</v>
      </c>
      <c r="K31" s="36">
        <f>K33+K38+K46+K49+K53+K54+K60</f>
        <v>0</v>
      </c>
    </row>
    <row r="32" spans="1:11" ht="16.5" customHeight="1" x14ac:dyDescent="0.25">
      <c r="A32" s="4" t="s">
        <v>33</v>
      </c>
      <c r="B32" s="3"/>
      <c r="C32" s="37"/>
      <c r="D32" s="21"/>
      <c r="E32" s="21"/>
      <c r="F32" s="37"/>
      <c r="G32" s="21"/>
      <c r="H32" s="21"/>
      <c r="I32" s="37"/>
      <c r="J32" s="21"/>
      <c r="K32" s="21"/>
    </row>
    <row r="33" spans="1:11" ht="45" customHeight="1" x14ac:dyDescent="0.25">
      <c r="A33" s="43" t="s">
        <v>32</v>
      </c>
      <c r="B33" s="52">
        <v>210</v>
      </c>
      <c r="C33" s="38">
        <f>D33+E33</f>
        <v>13500034</v>
      </c>
      <c r="D33" s="53">
        <f>D35+D36+D37</f>
        <v>13500034</v>
      </c>
      <c r="E33" s="53">
        <f>E35+E36+E37</f>
        <v>0</v>
      </c>
      <c r="F33" s="40">
        <f>G33+H33</f>
        <v>13324495</v>
      </c>
      <c r="G33" s="53">
        <f>G35+G36+G37</f>
        <v>13324495</v>
      </c>
      <c r="H33" s="53">
        <f>H35+H36+H37</f>
        <v>0</v>
      </c>
      <c r="I33" s="40">
        <f>J33+K33</f>
        <v>13314495</v>
      </c>
      <c r="J33" s="53">
        <f>J35+J36+J37</f>
        <v>13314495</v>
      </c>
      <c r="K33" s="53">
        <f>K35+K36+K37</f>
        <v>0</v>
      </c>
    </row>
    <row r="34" spans="1:11" x14ac:dyDescent="0.25">
      <c r="A34" s="4" t="s">
        <v>9</v>
      </c>
      <c r="B34" s="4"/>
      <c r="C34" s="38"/>
      <c r="D34" s="21"/>
      <c r="E34" s="21"/>
      <c r="F34" s="40">
        <f t="shared" ref="F34:F65" si="9">G34+H34</f>
        <v>0</v>
      </c>
      <c r="G34" s="21"/>
      <c r="H34" s="21"/>
      <c r="I34" s="40">
        <f t="shared" ref="I34:I65" si="10">J34+K34</f>
        <v>0</v>
      </c>
      <c r="J34" s="21"/>
      <c r="K34" s="21"/>
    </row>
    <row r="35" spans="1:11" ht="16.5" customHeight="1" x14ac:dyDescent="0.25">
      <c r="A35" s="8" t="s">
        <v>31</v>
      </c>
      <c r="B35" s="7">
        <v>211</v>
      </c>
      <c r="C35" s="38">
        <f t="shared" ref="C35:C62" si="11">D35+E35</f>
        <v>10361009</v>
      </c>
      <c r="D35" s="76">
        <v>10361009</v>
      </c>
      <c r="E35" s="76"/>
      <c r="F35" s="40">
        <f t="shared" si="9"/>
        <v>10233867</v>
      </c>
      <c r="G35" s="31">
        <v>10233867</v>
      </c>
      <c r="H35" s="31"/>
      <c r="I35" s="40">
        <f t="shared" si="10"/>
        <v>10223867</v>
      </c>
      <c r="J35" s="31">
        <v>10223867</v>
      </c>
      <c r="K35" s="31"/>
    </row>
    <row r="36" spans="1:11" x14ac:dyDescent="0.25">
      <c r="A36" s="10" t="s">
        <v>30</v>
      </c>
      <c r="B36" s="7">
        <v>212</v>
      </c>
      <c r="C36" s="38">
        <f t="shared" si="11"/>
        <v>10000</v>
      </c>
      <c r="D36" s="76">
        <v>10000</v>
      </c>
      <c r="E36" s="76"/>
      <c r="F36" s="40">
        <f t="shared" si="9"/>
        <v>0</v>
      </c>
      <c r="G36" s="31"/>
      <c r="H36" s="31"/>
      <c r="I36" s="40">
        <f t="shared" si="10"/>
        <v>0</v>
      </c>
      <c r="J36" s="31"/>
      <c r="K36" s="31"/>
    </row>
    <row r="37" spans="1:11" ht="30" customHeight="1" x14ac:dyDescent="0.25">
      <c r="A37" s="8" t="s">
        <v>29</v>
      </c>
      <c r="B37" s="7">
        <v>213</v>
      </c>
      <c r="C37" s="38">
        <f t="shared" si="11"/>
        <v>3129025</v>
      </c>
      <c r="D37" s="76">
        <v>3129025</v>
      </c>
      <c r="E37" s="76"/>
      <c r="F37" s="40">
        <f t="shared" si="9"/>
        <v>3090628</v>
      </c>
      <c r="G37" s="31">
        <v>3090628</v>
      </c>
      <c r="H37" s="31"/>
      <c r="I37" s="40">
        <f t="shared" si="10"/>
        <v>3090628</v>
      </c>
      <c r="J37" s="31">
        <v>3090628</v>
      </c>
      <c r="K37" s="31"/>
    </row>
    <row r="38" spans="1:11" ht="16.5" customHeight="1" x14ac:dyDescent="0.25">
      <c r="A38" s="43" t="s">
        <v>28</v>
      </c>
      <c r="B38" s="52">
        <v>220</v>
      </c>
      <c r="C38" s="38">
        <f t="shared" si="11"/>
        <v>16859901.510000002</v>
      </c>
      <c r="D38" s="48">
        <f>D40+D41+D42+D43+D44+D45</f>
        <v>16859901.510000002</v>
      </c>
      <c r="E38" s="48">
        <f>E40+E41+E42+E43+E44+E45</f>
        <v>0</v>
      </c>
      <c r="F38" s="40">
        <f t="shared" si="9"/>
        <v>14983512.689999999</v>
      </c>
      <c r="G38" s="48">
        <f>G40+G41+G42+G43+G44+G45</f>
        <v>14983512.689999999</v>
      </c>
      <c r="H38" s="48">
        <f>H40+H41+H42+H43+H44+H45</f>
        <v>0</v>
      </c>
      <c r="I38" s="40">
        <f t="shared" si="10"/>
        <v>15025512.689999999</v>
      </c>
      <c r="J38" s="48">
        <f>J40+J41+J42+J43+J44+J45</f>
        <v>15025512.689999999</v>
      </c>
      <c r="K38" s="48">
        <f>K40+K41+K42+K43+K44+K45</f>
        <v>0</v>
      </c>
    </row>
    <row r="39" spans="1:11" x14ac:dyDescent="0.25">
      <c r="A39" s="4" t="s">
        <v>9</v>
      </c>
      <c r="B39" s="7"/>
      <c r="C39" s="38"/>
      <c r="D39" s="22"/>
      <c r="E39" s="22"/>
      <c r="F39" s="40">
        <f t="shared" si="9"/>
        <v>0</v>
      </c>
      <c r="G39" s="22"/>
      <c r="H39" s="22"/>
      <c r="I39" s="40">
        <f t="shared" si="10"/>
        <v>0</v>
      </c>
      <c r="J39" s="22"/>
      <c r="K39" s="22"/>
    </row>
    <row r="40" spans="1:11" ht="16.5" customHeight="1" x14ac:dyDescent="0.25">
      <c r="A40" s="8" t="s">
        <v>27</v>
      </c>
      <c r="B40" s="7">
        <v>221</v>
      </c>
      <c r="C40" s="38">
        <f t="shared" si="11"/>
        <v>229000</v>
      </c>
      <c r="D40" s="76">
        <v>229000</v>
      </c>
      <c r="E40" s="76"/>
      <c r="F40" s="40">
        <f t="shared" si="9"/>
        <v>230000</v>
      </c>
      <c r="G40" s="31">
        <v>230000</v>
      </c>
      <c r="H40" s="31"/>
      <c r="I40" s="40">
        <f t="shared" si="10"/>
        <v>230000</v>
      </c>
      <c r="J40" s="31">
        <v>230000</v>
      </c>
      <c r="K40" s="31"/>
    </row>
    <row r="41" spans="1:11" ht="16.5" customHeight="1" x14ac:dyDescent="0.25">
      <c r="A41" s="8" t="s">
        <v>26</v>
      </c>
      <c r="B41" s="7">
        <v>222</v>
      </c>
      <c r="C41" s="38">
        <f t="shared" si="11"/>
        <v>6000</v>
      </c>
      <c r="D41" s="76">
        <v>6000</v>
      </c>
      <c r="E41" s="76"/>
      <c r="F41" s="40">
        <f t="shared" si="9"/>
        <v>0</v>
      </c>
      <c r="G41" s="31"/>
      <c r="H41" s="31"/>
      <c r="I41" s="40">
        <f t="shared" si="10"/>
        <v>0</v>
      </c>
      <c r="J41" s="31"/>
      <c r="K41" s="31"/>
    </row>
    <row r="42" spans="1:11" ht="16.5" customHeight="1" x14ac:dyDescent="0.25">
      <c r="A42" s="8" t="s">
        <v>25</v>
      </c>
      <c r="B42" s="7">
        <v>223</v>
      </c>
      <c r="C42" s="38">
        <f t="shared" si="11"/>
        <v>11338233.890000001</v>
      </c>
      <c r="D42" s="76">
        <v>11338233.890000001</v>
      </c>
      <c r="E42" s="76"/>
      <c r="F42" s="40">
        <f t="shared" si="9"/>
        <v>9500000</v>
      </c>
      <c r="G42" s="31">
        <v>9500000</v>
      </c>
      <c r="H42" s="31"/>
      <c r="I42" s="40">
        <f t="shared" si="10"/>
        <v>9500000</v>
      </c>
      <c r="J42" s="31">
        <v>9500000</v>
      </c>
      <c r="K42" s="31"/>
    </row>
    <row r="43" spans="1:11" ht="30" customHeight="1" x14ac:dyDescent="0.25">
      <c r="A43" s="8" t="s">
        <v>24</v>
      </c>
      <c r="B43" s="7">
        <v>224</v>
      </c>
      <c r="C43" s="38">
        <f t="shared" si="11"/>
        <v>0</v>
      </c>
      <c r="D43" s="76"/>
      <c r="E43" s="76"/>
      <c r="F43" s="40">
        <f t="shared" si="9"/>
        <v>0</v>
      </c>
      <c r="G43" s="31"/>
      <c r="H43" s="31"/>
      <c r="I43" s="40">
        <f t="shared" si="10"/>
        <v>0</v>
      </c>
      <c r="J43" s="31"/>
      <c r="K43" s="31"/>
    </row>
    <row r="44" spans="1:11" ht="30" customHeight="1" x14ac:dyDescent="0.25">
      <c r="A44" s="8" t="s">
        <v>23</v>
      </c>
      <c r="B44" s="7">
        <v>225</v>
      </c>
      <c r="C44" s="38">
        <f t="shared" si="11"/>
        <v>3112447.59</v>
      </c>
      <c r="D44" s="76">
        <v>3112447.59</v>
      </c>
      <c r="E44" s="76"/>
      <c r="F44" s="40">
        <f t="shared" si="9"/>
        <v>3653512.69</v>
      </c>
      <c r="G44" s="31">
        <v>3653512.69</v>
      </c>
      <c r="H44" s="31"/>
      <c r="I44" s="40">
        <f t="shared" si="10"/>
        <v>3695512.69</v>
      </c>
      <c r="J44" s="31">
        <v>3695512.69</v>
      </c>
      <c r="K44" s="31"/>
    </row>
    <row r="45" spans="1:11" ht="16.5" customHeight="1" x14ac:dyDescent="0.25">
      <c r="A45" s="8" t="s">
        <v>22</v>
      </c>
      <c r="B45" s="7">
        <v>226</v>
      </c>
      <c r="C45" s="38">
        <f t="shared" si="11"/>
        <v>2174220.0299999998</v>
      </c>
      <c r="D45" s="76">
        <v>2174220.0299999998</v>
      </c>
      <c r="E45" s="76"/>
      <c r="F45" s="40">
        <f t="shared" si="9"/>
        <v>1600000</v>
      </c>
      <c r="G45" s="31">
        <v>1600000</v>
      </c>
      <c r="H45" s="31"/>
      <c r="I45" s="40">
        <f t="shared" si="10"/>
        <v>1600000</v>
      </c>
      <c r="J45" s="31">
        <v>1600000</v>
      </c>
      <c r="K45" s="31"/>
    </row>
    <row r="46" spans="1:11" ht="30" customHeight="1" x14ac:dyDescent="0.25">
      <c r="A46" s="43" t="s">
        <v>21</v>
      </c>
      <c r="B46" s="52">
        <v>240</v>
      </c>
      <c r="C46" s="38">
        <f t="shared" si="11"/>
        <v>0</v>
      </c>
      <c r="D46" s="48">
        <f>D48</f>
        <v>0</v>
      </c>
      <c r="E46" s="48">
        <f>E48</f>
        <v>0</v>
      </c>
      <c r="F46" s="40">
        <f t="shared" si="9"/>
        <v>0</v>
      </c>
      <c r="G46" s="48">
        <f>G48</f>
        <v>0</v>
      </c>
      <c r="H46" s="48">
        <f>H48</f>
        <v>0</v>
      </c>
      <c r="I46" s="40">
        <f t="shared" si="10"/>
        <v>0</v>
      </c>
      <c r="J46" s="48">
        <f>J48</f>
        <v>0</v>
      </c>
      <c r="K46" s="48">
        <f>K48</f>
        <v>0</v>
      </c>
    </row>
    <row r="47" spans="1:11" x14ac:dyDescent="0.25">
      <c r="A47" s="4" t="s">
        <v>9</v>
      </c>
      <c r="B47" s="9"/>
      <c r="C47" s="38"/>
      <c r="D47" s="21"/>
      <c r="E47" s="21"/>
      <c r="F47" s="40">
        <f t="shared" si="9"/>
        <v>0</v>
      </c>
      <c r="G47" s="21"/>
      <c r="H47" s="21"/>
      <c r="I47" s="40">
        <f t="shared" si="10"/>
        <v>0</v>
      </c>
      <c r="J47" s="27"/>
      <c r="K47" s="27"/>
    </row>
    <row r="48" spans="1:11" ht="60" customHeight="1" x14ac:dyDescent="0.25">
      <c r="A48" s="8" t="s">
        <v>20</v>
      </c>
      <c r="B48" s="7">
        <v>241</v>
      </c>
      <c r="C48" s="38">
        <f t="shared" si="11"/>
        <v>0</v>
      </c>
      <c r="D48" s="76"/>
      <c r="E48" s="76"/>
      <c r="F48" s="40">
        <f t="shared" si="9"/>
        <v>0</v>
      </c>
      <c r="G48" s="32"/>
      <c r="H48" s="32"/>
      <c r="I48" s="40">
        <f t="shared" si="10"/>
        <v>0</v>
      </c>
      <c r="J48" s="32"/>
      <c r="K48" s="32"/>
    </row>
    <row r="49" spans="1:11" ht="30" customHeight="1" x14ac:dyDescent="0.25">
      <c r="A49" s="43" t="s">
        <v>19</v>
      </c>
      <c r="B49" s="52">
        <v>260</v>
      </c>
      <c r="C49" s="38">
        <f t="shared" si="11"/>
        <v>573000</v>
      </c>
      <c r="D49" s="48">
        <f>D51+D52</f>
        <v>573000</v>
      </c>
      <c r="E49" s="48">
        <f>E51+E52</f>
        <v>0</v>
      </c>
      <c r="F49" s="40">
        <f t="shared" si="9"/>
        <v>600000</v>
      </c>
      <c r="G49" s="48">
        <f>G51+G52</f>
        <v>600000</v>
      </c>
      <c r="H49" s="48">
        <f>H51+H52</f>
        <v>0</v>
      </c>
      <c r="I49" s="40">
        <f t="shared" si="10"/>
        <v>600000</v>
      </c>
      <c r="J49" s="48">
        <f>J51+J52</f>
        <v>600000</v>
      </c>
      <c r="K49" s="48">
        <f>K51+K52</f>
        <v>0</v>
      </c>
    </row>
    <row r="50" spans="1:11" x14ac:dyDescent="0.25">
      <c r="A50" s="4" t="s">
        <v>9</v>
      </c>
      <c r="B50" s="7"/>
      <c r="C50" s="38"/>
      <c r="D50" s="22"/>
      <c r="E50" s="22"/>
      <c r="F50" s="40">
        <f t="shared" si="9"/>
        <v>0</v>
      </c>
      <c r="G50" s="22"/>
      <c r="H50" s="22"/>
      <c r="I50" s="40">
        <f t="shared" si="10"/>
        <v>0</v>
      </c>
      <c r="J50" s="22"/>
      <c r="K50" s="21"/>
    </row>
    <row r="51" spans="1:11" ht="30" customHeight="1" x14ac:dyDescent="0.25">
      <c r="A51" s="8" t="s">
        <v>18</v>
      </c>
      <c r="B51" s="7">
        <v>262</v>
      </c>
      <c r="C51" s="38">
        <f t="shared" si="11"/>
        <v>573000</v>
      </c>
      <c r="D51" s="76">
        <v>573000</v>
      </c>
      <c r="E51" s="76"/>
      <c r="F51" s="40">
        <f t="shared" si="9"/>
        <v>600000</v>
      </c>
      <c r="G51" s="31">
        <v>600000</v>
      </c>
      <c r="H51" s="31"/>
      <c r="I51" s="40">
        <f t="shared" si="10"/>
        <v>600000</v>
      </c>
      <c r="J51" s="31">
        <v>600000</v>
      </c>
      <c r="K51" s="31"/>
    </row>
    <row r="52" spans="1:11" ht="60" customHeight="1" x14ac:dyDescent="0.25">
      <c r="A52" s="8" t="s">
        <v>17</v>
      </c>
      <c r="B52" s="7">
        <v>263</v>
      </c>
      <c r="C52" s="38">
        <f t="shared" si="11"/>
        <v>0</v>
      </c>
      <c r="D52" s="76"/>
      <c r="E52" s="76"/>
      <c r="F52" s="40">
        <f t="shared" si="9"/>
        <v>0</v>
      </c>
      <c r="G52" s="31"/>
      <c r="H52" s="31"/>
      <c r="I52" s="40">
        <f t="shared" si="10"/>
        <v>0</v>
      </c>
      <c r="J52" s="31"/>
      <c r="K52" s="31"/>
    </row>
    <row r="53" spans="1:11" ht="16.5" customHeight="1" x14ac:dyDescent="0.25">
      <c r="A53" s="4" t="s">
        <v>16</v>
      </c>
      <c r="B53" s="7">
        <v>290</v>
      </c>
      <c r="C53" s="38">
        <f t="shared" si="11"/>
        <v>927000</v>
      </c>
      <c r="D53" s="76">
        <v>927000</v>
      </c>
      <c r="E53" s="76"/>
      <c r="F53" s="40">
        <f t="shared" si="9"/>
        <v>700000</v>
      </c>
      <c r="G53" s="31">
        <v>700000</v>
      </c>
      <c r="H53" s="31"/>
      <c r="I53" s="40">
        <f t="shared" si="10"/>
        <v>700000</v>
      </c>
      <c r="J53" s="31">
        <v>700000</v>
      </c>
      <c r="K53" s="31"/>
    </row>
    <row r="54" spans="1:11" ht="30" customHeight="1" x14ac:dyDescent="0.25">
      <c r="A54" s="43" t="s">
        <v>15</v>
      </c>
      <c r="B54" s="52">
        <v>300</v>
      </c>
      <c r="C54" s="38">
        <f t="shared" si="11"/>
        <v>2402608.5300000003</v>
      </c>
      <c r="D54" s="48">
        <f>D56+D57+D58+D59</f>
        <v>2402608.5300000003</v>
      </c>
      <c r="E54" s="48">
        <f>E56+E57+E58+E59</f>
        <v>0</v>
      </c>
      <c r="F54" s="40">
        <f t="shared" si="9"/>
        <v>1775211.31</v>
      </c>
      <c r="G54" s="48">
        <f>G56+G57+G58+G59</f>
        <v>1775211.31</v>
      </c>
      <c r="H54" s="48">
        <f>H56+H57+H58+H59</f>
        <v>0</v>
      </c>
      <c r="I54" s="40">
        <f t="shared" si="10"/>
        <v>1775211.31</v>
      </c>
      <c r="J54" s="48">
        <f>J56+J57+J58+J59</f>
        <v>1775211.31</v>
      </c>
      <c r="K54" s="48">
        <f>K56+K57+K58+K59</f>
        <v>0</v>
      </c>
    </row>
    <row r="55" spans="1:11" x14ac:dyDescent="0.25">
      <c r="A55" s="4" t="s">
        <v>9</v>
      </c>
      <c r="B55" s="7"/>
      <c r="C55" s="38"/>
      <c r="D55" s="22"/>
      <c r="E55" s="22"/>
      <c r="F55" s="40">
        <f t="shared" si="9"/>
        <v>0</v>
      </c>
      <c r="G55" s="22"/>
      <c r="H55" s="22"/>
      <c r="I55" s="40">
        <f t="shared" si="10"/>
        <v>0</v>
      </c>
      <c r="J55" s="22"/>
      <c r="K55" s="22"/>
    </row>
    <row r="56" spans="1:11" ht="30" customHeight="1" x14ac:dyDescent="0.25">
      <c r="A56" s="8" t="s">
        <v>14</v>
      </c>
      <c r="B56" s="7">
        <v>310</v>
      </c>
      <c r="C56" s="38">
        <f t="shared" si="11"/>
        <v>878608.53</v>
      </c>
      <c r="D56" s="76">
        <v>878608.53</v>
      </c>
      <c r="E56" s="76"/>
      <c r="F56" s="40">
        <f t="shared" si="9"/>
        <v>775211.31</v>
      </c>
      <c r="G56" s="31">
        <v>775211.31</v>
      </c>
      <c r="H56" s="31"/>
      <c r="I56" s="40">
        <f t="shared" si="10"/>
        <v>775211.31</v>
      </c>
      <c r="J56" s="31">
        <v>775211.31</v>
      </c>
      <c r="K56" s="31"/>
    </row>
    <row r="57" spans="1:11" ht="30" customHeight="1" x14ac:dyDescent="0.25">
      <c r="A57" s="8" t="s">
        <v>13</v>
      </c>
      <c r="B57" s="7">
        <v>320</v>
      </c>
      <c r="C57" s="38">
        <f t="shared" si="11"/>
        <v>0</v>
      </c>
      <c r="D57" s="76"/>
      <c r="E57" s="76"/>
      <c r="F57" s="40">
        <f t="shared" si="9"/>
        <v>0</v>
      </c>
      <c r="G57" s="31"/>
      <c r="H57" s="31"/>
      <c r="I57" s="40">
        <f t="shared" si="10"/>
        <v>0</v>
      </c>
      <c r="J57" s="31"/>
      <c r="K57" s="31"/>
    </row>
    <row r="58" spans="1:11" ht="30" customHeight="1" x14ac:dyDescent="0.25">
      <c r="A58" s="8" t="s">
        <v>12</v>
      </c>
      <c r="B58" s="7">
        <v>330</v>
      </c>
      <c r="C58" s="38">
        <f t="shared" si="11"/>
        <v>0</v>
      </c>
      <c r="D58" s="76"/>
      <c r="E58" s="76"/>
      <c r="F58" s="40">
        <f t="shared" si="9"/>
        <v>0</v>
      </c>
      <c r="G58" s="31"/>
      <c r="H58" s="31"/>
      <c r="I58" s="40">
        <f t="shared" si="10"/>
        <v>0</v>
      </c>
      <c r="J58" s="31"/>
      <c r="K58" s="31"/>
    </row>
    <row r="59" spans="1:11" ht="30" customHeight="1" x14ac:dyDescent="0.25">
      <c r="A59" s="8" t="s">
        <v>11</v>
      </c>
      <c r="B59" s="7">
        <v>340</v>
      </c>
      <c r="C59" s="38">
        <f t="shared" si="11"/>
        <v>1524000</v>
      </c>
      <c r="D59" s="76">
        <v>1524000</v>
      </c>
      <c r="E59" s="76"/>
      <c r="F59" s="40">
        <f t="shared" si="9"/>
        <v>1000000</v>
      </c>
      <c r="G59" s="31">
        <v>1000000</v>
      </c>
      <c r="H59" s="31"/>
      <c r="I59" s="40">
        <f t="shared" si="10"/>
        <v>1000000</v>
      </c>
      <c r="J59" s="31">
        <v>1000000</v>
      </c>
      <c r="K59" s="31"/>
    </row>
    <row r="60" spans="1:11" ht="30" customHeight="1" x14ac:dyDescent="0.25">
      <c r="A60" s="43" t="s">
        <v>10</v>
      </c>
      <c r="B60" s="52">
        <v>500</v>
      </c>
      <c r="C60" s="38">
        <f t="shared" si="11"/>
        <v>0</v>
      </c>
      <c r="D60" s="49">
        <f>D62+D63</f>
        <v>0</v>
      </c>
      <c r="E60" s="49">
        <f>E62+E63</f>
        <v>0</v>
      </c>
      <c r="F60" s="40">
        <f t="shared" si="9"/>
        <v>0</v>
      </c>
      <c r="G60" s="49">
        <f>G62+G63</f>
        <v>0</v>
      </c>
      <c r="H60" s="49">
        <f>H62+H63</f>
        <v>0</v>
      </c>
      <c r="I60" s="40">
        <f t="shared" si="10"/>
        <v>0</v>
      </c>
      <c r="J60" s="49">
        <f>J62+J63</f>
        <v>0</v>
      </c>
      <c r="K60" s="49">
        <f>K62+K63</f>
        <v>0</v>
      </c>
    </row>
    <row r="61" spans="1:11" x14ac:dyDescent="0.25">
      <c r="A61" s="4" t="s">
        <v>9</v>
      </c>
      <c r="B61" s="7"/>
      <c r="C61" s="38"/>
      <c r="D61" s="21"/>
      <c r="E61" s="21"/>
      <c r="F61" s="40">
        <f t="shared" si="9"/>
        <v>0</v>
      </c>
      <c r="G61" s="21"/>
      <c r="H61" s="21"/>
      <c r="I61" s="40">
        <f t="shared" si="10"/>
        <v>0</v>
      </c>
      <c r="J61" s="21"/>
      <c r="K61" s="21"/>
    </row>
    <row r="62" spans="1:11" ht="60" customHeight="1" x14ac:dyDescent="0.25">
      <c r="A62" s="8" t="s">
        <v>8</v>
      </c>
      <c r="B62" s="7">
        <v>520</v>
      </c>
      <c r="C62" s="38">
        <f t="shared" si="11"/>
        <v>0</v>
      </c>
      <c r="D62" s="76"/>
      <c r="E62" s="76"/>
      <c r="F62" s="40">
        <f t="shared" si="9"/>
        <v>0</v>
      </c>
      <c r="G62" s="32"/>
      <c r="H62" s="32"/>
      <c r="I62" s="40">
        <f t="shared" si="10"/>
        <v>0</v>
      </c>
      <c r="J62" s="32"/>
      <c r="K62" s="32"/>
    </row>
    <row r="63" spans="1:11" ht="45" customHeight="1" x14ac:dyDescent="0.25">
      <c r="A63" s="8" t="s">
        <v>7</v>
      </c>
      <c r="B63" s="7">
        <v>530</v>
      </c>
      <c r="C63" s="38">
        <f>D63+E63</f>
        <v>0</v>
      </c>
      <c r="D63" s="76"/>
      <c r="E63" s="76"/>
      <c r="F63" s="40">
        <f t="shared" si="9"/>
        <v>0</v>
      </c>
      <c r="G63" s="32"/>
      <c r="H63" s="32"/>
      <c r="I63" s="40">
        <f t="shared" si="10"/>
        <v>0</v>
      </c>
      <c r="J63" s="32"/>
      <c r="K63" s="32"/>
    </row>
    <row r="64" spans="1:11" ht="16.5" customHeight="1" x14ac:dyDescent="0.25">
      <c r="A64" s="6" t="s">
        <v>6</v>
      </c>
      <c r="B64" s="5"/>
      <c r="C64" s="40">
        <f t="shared" ref="C64:C65" si="12">D64+E64</f>
        <v>0</v>
      </c>
      <c r="D64" s="21"/>
      <c r="E64" s="21"/>
      <c r="F64" s="40">
        <f t="shared" si="9"/>
        <v>0</v>
      </c>
      <c r="G64" s="21"/>
      <c r="H64" s="21"/>
      <c r="I64" s="40">
        <f t="shared" si="10"/>
        <v>0</v>
      </c>
      <c r="J64" s="21"/>
      <c r="K64" s="21"/>
    </row>
    <row r="65" spans="1:11" ht="30" customHeight="1" x14ac:dyDescent="0.25">
      <c r="A65" s="4" t="s">
        <v>5</v>
      </c>
      <c r="B65" s="3" t="s">
        <v>4</v>
      </c>
      <c r="C65" s="40">
        <f t="shared" si="12"/>
        <v>0</v>
      </c>
      <c r="D65" s="76"/>
      <c r="E65" s="76"/>
      <c r="F65" s="40">
        <f t="shared" si="9"/>
        <v>43606</v>
      </c>
      <c r="G65" s="32">
        <v>43606</v>
      </c>
      <c r="H65" s="32"/>
      <c r="I65" s="40">
        <f t="shared" si="10"/>
        <v>130818</v>
      </c>
      <c r="J65" s="32">
        <v>130818</v>
      </c>
      <c r="K65" s="32"/>
    </row>
    <row r="66" spans="1:11" ht="15.75" x14ac:dyDescent="0.25">
      <c r="A66" s="2"/>
      <c r="B66" s="87"/>
      <c r="C66" s="87"/>
      <c r="D66" s="88"/>
      <c r="E66" s="88"/>
      <c r="F66" s="14"/>
      <c r="G66" s="23"/>
      <c r="H66" s="87"/>
      <c r="I66" s="87"/>
      <c r="J66" s="81"/>
      <c r="K66" s="81"/>
    </row>
    <row r="67" spans="1:11" ht="30" customHeight="1" thickBot="1" x14ac:dyDescent="0.3">
      <c r="A67" s="83" t="s">
        <v>3</v>
      </c>
      <c r="B67" s="83"/>
      <c r="C67" s="33"/>
      <c r="D67" s="82" t="s">
        <v>85</v>
      </c>
      <c r="E67" s="82"/>
      <c r="F67" s="33"/>
      <c r="G67" s="24"/>
      <c r="H67" s="83"/>
      <c r="I67" s="83"/>
      <c r="J67" s="24"/>
      <c r="K67" s="24"/>
    </row>
    <row r="68" spans="1:11" x14ac:dyDescent="0.25">
      <c r="A68" s="2"/>
      <c r="B68" s="2"/>
      <c r="C68" s="13" t="s">
        <v>2</v>
      </c>
      <c r="D68" s="84" t="s">
        <v>1</v>
      </c>
      <c r="E68" s="84"/>
      <c r="F68" s="13"/>
      <c r="G68" s="25"/>
      <c r="H68" s="25"/>
      <c r="I68" s="15"/>
      <c r="J68" s="80"/>
      <c r="K68" s="80"/>
    </row>
    <row r="69" spans="1:11" ht="30" customHeight="1" thickBot="1" x14ac:dyDescent="0.3">
      <c r="A69" s="83" t="s">
        <v>0</v>
      </c>
      <c r="B69" s="83"/>
      <c r="C69" s="34"/>
      <c r="D69" s="82" t="s">
        <v>86</v>
      </c>
      <c r="E69" s="82"/>
      <c r="F69" s="33"/>
      <c r="G69" s="24"/>
      <c r="H69" s="85"/>
      <c r="I69" s="85"/>
      <c r="J69" s="24"/>
      <c r="K69" s="24"/>
    </row>
    <row r="70" spans="1:11" ht="15.75" customHeight="1" x14ac:dyDescent="0.25">
      <c r="A70" s="2"/>
      <c r="B70" s="59"/>
      <c r="C70" s="13" t="s">
        <v>2</v>
      </c>
      <c r="D70" s="84" t="s">
        <v>1</v>
      </c>
      <c r="E70" s="84"/>
      <c r="F70" s="60"/>
      <c r="G70" s="26"/>
      <c r="H70" s="80"/>
      <c r="I70" s="80"/>
      <c r="J70" s="81"/>
      <c r="K70" s="81"/>
    </row>
    <row r="71" spans="1:11" x14ac:dyDescent="0.25">
      <c r="C71" s="61"/>
    </row>
  </sheetData>
  <sheetProtection password="C653" sheet="1" objects="1" scenarios="1" formatRows="0"/>
  <mergeCells count="28">
    <mergeCell ref="A67:B67"/>
    <mergeCell ref="A69:B69"/>
    <mergeCell ref="J66:K66"/>
    <mergeCell ref="J5:K5"/>
    <mergeCell ref="I3:K3"/>
    <mergeCell ref="I4:K4"/>
    <mergeCell ref="F3:H3"/>
    <mergeCell ref="F4:H4"/>
    <mergeCell ref="G5:H5"/>
    <mergeCell ref="I5:I6"/>
    <mergeCell ref="A3:A6"/>
    <mergeCell ref="B66:C66"/>
    <mergeCell ref="D66:E66"/>
    <mergeCell ref="H66:I66"/>
    <mergeCell ref="B3:B6"/>
    <mergeCell ref="D5:E5"/>
    <mergeCell ref="C3:E3"/>
    <mergeCell ref="E1:K1"/>
    <mergeCell ref="H70:I70"/>
    <mergeCell ref="J70:K70"/>
    <mergeCell ref="C4:E4"/>
    <mergeCell ref="J68:K68"/>
    <mergeCell ref="D67:E67"/>
    <mergeCell ref="H67:I67"/>
    <mergeCell ref="D70:E70"/>
    <mergeCell ref="D69:E69"/>
    <mergeCell ref="H69:I69"/>
    <mergeCell ref="D68:E68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="75" zoomScaleNormal="75" workbookViewId="0">
      <selection activeCell="A34" sqref="A34:C34"/>
    </sheetView>
  </sheetViews>
  <sheetFormatPr defaultRowHeight="15" x14ac:dyDescent="0.25"/>
  <cols>
    <col min="3" max="3" width="7.5703125" customWidth="1"/>
    <col min="4" max="4" width="3.5703125" customWidth="1"/>
    <col min="5" max="5" width="3.28515625" customWidth="1"/>
    <col min="6" max="7" width="14.42578125" customWidth="1"/>
    <col min="8" max="8" width="12" customWidth="1"/>
    <col min="9" max="9" width="13" customWidth="1"/>
    <col min="10" max="10" width="12.5703125" customWidth="1"/>
    <col min="11" max="11" width="14.7109375" customWidth="1"/>
    <col min="12" max="12" width="16.7109375" customWidth="1"/>
    <col min="13" max="13" width="12.28515625" customWidth="1"/>
    <col min="14" max="16" width="11.7109375" customWidth="1"/>
    <col min="17" max="18" width="11.42578125" customWidth="1"/>
    <col min="19" max="20" width="11" customWidth="1"/>
    <col min="21" max="22" width="10.85546875" customWidth="1"/>
    <col min="23" max="24" width="11.42578125" customWidth="1"/>
    <col min="25" max="25" width="12.140625" customWidth="1"/>
  </cols>
  <sheetData>
    <row r="1" spans="1:25" ht="18.75" customHeight="1" x14ac:dyDescent="0.25">
      <c r="A1" s="54" t="s">
        <v>80</v>
      </c>
      <c r="I1" s="118" t="s">
        <v>84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" ht="18.75" x14ac:dyDescent="0.25">
      <c r="A2" s="54"/>
    </row>
    <row r="3" spans="1:25" ht="15" customHeight="1" x14ac:dyDescent="0.25">
      <c r="A3" s="92" t="s">
        <v>54</v>
      </c>
      <c r="B3" s="92"/>
      <c r="C3" s="92"/>
      <c r="D3" s="101" t="s">
        <v>51</v>
      </c>
      <c r="E3" s="101"/>
      <c r="F3" s="92" t="s">
        <v>55</v>
      </c>
      <c r="G3" s="102" t="s">
        <v>56</v>
      </c>
      <c r="H3" s="103"/>
      <c r="I3" s="103"/>
      <c r="J3" s="104"/>
      <c r="K3" s="102" t="s">
        <v>57</v>
      </c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/>
      <c r="Y3" s="89" t="s">
        <v>58</v>
      </c>
    </row>
    <row r="4" spans="1:25" ht="15" customHeight="1" x14ac:dyDescent="0.25">
      <c r="A4" s="92"/>
      <c r="B4" s="92"/>
      <c r="C4" s="92"/>
      <c r="D4" s="101"/>
      <c r="E4" s="101"/>
      <c r="F4" s="92"/>
      <c r="G4" s="105"/>
      <c r="H4" s="106"/>
      <c r="I4" s="106"/>
      <c r="J4" s="107"/>
      <c r="K4" s="105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  <c r="Y4" s="90"/>
    </row>
    <row r="5" spans="1:25" ht="52.5" customHeight="1" x14ac:dyDescent="0.25">
      <c r="A5" s="92"/>
      <c r="B5" s="92"/>
      <c r="C5" s="92"/>
      <c r="D5" s="101"/>
      <c r="E5" s="101"/>
      <c r="F5" s="92"/>
      <c r="G5" s="108"/>
      <c r="H5" s="109"/>
      <c r="I5" s="109"/>
      <c r="J5" s="110"/>
      <c r="K5" s="108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10"/>
      <c r="Y5" s="90"/>
    </row>
    <row r="6" spans="1:25" ht="63.75" customHeight="1" x14ac:dyDescent="0.25">
      <c r="A6" s="92"/>
      <c r="B6" s="92"/>
      <c r="C6" s="92"/>
      <c r="D6" s="101"/>
      <c r="E6" s="101"/>
      <c r="F6" s="92"/>
      <c r="G6" s="73" t="s">
        <v>67</v>
      </c>
      <c r="H6" s="69" t="s">
        <v>61</v>
      </c>
      <c r="I6" s="69" t="s">
        <v>64</v>
      </c>
      <c r="J6" s="69" t="s">
        <v>65</v>
      </c>
      <c r="K6" s="74" t="s">
        <v>78</v>
      </c>
      <c r="L6" s="77" t="s">
        <v>81</v>
      </c>
      <c r="M6" s="77" t="s">
        <v>73</v>
      </c>
      <c r="N6" s="77" t="s">
        <v>74</v>
      </c>
      <c r="O6" s="77" t="s">
        <v>75</v>
      </c>
      <c r="P6" s="77" t="s">
        <v>76</v>
      </c>
      <c r="Q6" s="77" t="s">
        <v>77</v>
      </c>
      <c r="R6" s="77" t="s">
        <v>66</v>
      </c>
      <c r="S6" s="77" t="s">
        <v>68</v>
      </c>
      <c r="T6" s="77" t="s">
        <v>69</v>
      </c>
      <c r="U6" s="77" t="s">
        <v>70</v>
      </c>
      <c r="V6" s="77" t="s">
        <v>72</v>
      </c>
      <c r="W6" s="77" t="s">
        <v>79</v>
      </c>
      <c r="X6" s="77" t="s">
        <v>79</v>
      </c>
      <c r="Y6" s="91"/>
    </row>
    <row r="7" spans="1:25" x14ac:dyDescent="0.25">
      <c r="A7" s="92">
        <v>1</v>
      </c>
      <c r="B7" s="92"/>
      <c r="C7" s="92"/>
      <c r="D7" s="92">
        <v>2</v>
      </c>
      <c r="E7" s="92"/>
      <c r="F7" s="73">
        <v>3</v>
      </c>
      <c r="G7" s="73">
        <v>4</v>
      </c>
      <c r="H7" s="55">
        <v>5</v>
      </c>
      <c r="I7" s="62">
        <v>6</v>
      </c>
      <c r="J7" s="55">
        <v>7</v>
      </c>
      <c r="K7" s="74">
        <v>8</v>
      </c>
      <c r="L7" s="55">
        <v>9</v>
      </c>
      <c r="M7" s="62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3">
        <v>16</v>
      </c>
      <c r="T7" s="73">
        <v>17</v>
      </c>
      <c r="U7" s="73">
        <v>18</v>
      </c>
      <c r="V7" s="74">
        <v>19</v>
      </c>
      <c r="W7" s="74">
        <v>20</v>
      </c>
      <c r="X7" s="73">
        <v>21</v>
      </c>
      <c r="Y7" s="73">
        <v>22</v>
      </c>
    </row>
    <row r="8" spans="1:25" ht="30" customHeight="1" x14ac:dyDescent="0.25">
      <c r="A8" s="95" t="s">
        <v>42</v>
      </c>
      <c r="B8" s="96"/>
      <c r="C8" s="97"/>
      <c r="D8" s="92" t="s">
        <v>4</v>
      </c>
      <c r="E8" s="92"/>
      <c r="F8" s="64">
        <f>G8+K8+Y8</f>
        <v>3160014.27</v>
      </c>
      <c r="G8" s="64">
        <f>H8+I8+J8</f>
        <v>2949607.04</v>
      </c>
      <c r="H8" s="65"/>
      <c r="I8" s="65">
        <v>2949607.04</v>
      </c>
      <c r="J8" s="65"/>
      <c r="K8" s="64">
        <f>L8+M8+N8+O8+P8+Q8+R8+S8+T8+U8+V8+W8+X8</f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>
        <v>210407.23</v>
      </c>
    </row>
    <row r="9" spans="1:25" x14ac:dyDescent="0.25">
      <c r="A9" s="98" t="s">
        <v>34</v>
      </c>
      <c r="B9" s="98"/>
      <c r="C9" s="98"/>
      <c r="D9" s="99">
        <v>900</v>
      </c>
      <c r="E9" s="99"/>
      <c r="F9" s="66">
        <f>G9+K9+Y9</f>
        <v>34262544.039999999</v>
      </c>
      <c r="G9" s="66">
        <f>H9+I9+J9</f>
        <v>30172544.039999999</v>
      </c>
      <c r="H9" s="66">
        <f t="shared" ref="H9:Y9" si="0">H11+H16+H24+H27+H31+H36+H42</f>
        <v>0</v>
      </c>
      <c r="I9" s="66">
        <f t="shared" si="0"/>
        <v>30140544.039999999</v>
      </c>
      <c r="J9" s="66">
        <f t="shared" si="0"/>
        <v>32000</v>
      </c>
      <c r="K9" s="66">
        <f>L9+M9+N9+O9+P9+Q9+R9+S9+T9+U9+V9+W9+X9</f>
        <v>154400</v>
      </c>
      <c r="L9" s="66">
        <f t="shared" si="0"/>
        <v>0</v>
      </c>
      <c r="M9" s="66">
        <f t="shared" ref="M9:X9" si="1">M11+M16+M24+M27+M31+M36+M42</f>
        <v>0</v>
      </c>
      <c r="N9" s="66">
        <f t="shared" si="1"/>
        <v>0</v>
      </c>
      <c r="O9" s="66">
        <f t="shared" si="1"/>
        <v>0</v>
      </c>
      <c r="P9" s="66">
        <f t="shared" si="1"/>
        <v>0</v>
      </c>
      <c r="Q9" s="66">
        <f t="shared" si="1"/>
        <v>154400</v>
      </c>
      <c r="R9" s="66">
        <f t="shared" si="1"/>
        <v>0</v>
      </c>
      <c r="S9" s="66">
        <f t="shared" si="1"/>
        <v>0</v>
      </c>
      <c r="T9" s="66">
        <f t="shared" si="1"/>
        <v>0</v>
      </c>
      <c r="U9" s="66">
        <f t="shared" si="1"/>
        <v>0</v>
      </c>
      <c r="V9" s="66">
        <f t="shared" si="1"/>
        <v>0</v>
      </c>
      <c r="W9" s="66">
        <f t="shared" si="1"/>
        <v>0</v>
      </c>
      <c r="X9" s="66">
        <f t="shared" si="1"/>
        <v>0</v>
      </c>
      <c r="Y9" s="66">
        <f t="shared" si="0"/>
        <v>3935600</v>
      </c>
    </row>
    <row r="10" spans="1:25" x14ac:dyDescent="0.25">
      <c r="A10" s="100" t="s">
        <v>33</v>
      </c>
      <c r="B10" s="100"/>
      <c r="C10" s="100"/>
      <c r="D10" s="92"/>
      <c r="E10" s="92"/>
      <c r="F10" s="64"/>
      <c r="G10" s="64"/>
      <c r="H10" s="67"/>
      <c r="I10" s="67"/>
      <c r="J10" s="67"/>
      <c r="K10" s="64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4"/>
    </row>
    <row r="11" spans="1:25" ht="45" customHeight="1" x14ac:dyDescent="0.25">
      <c r="A11" s="93" t="s">
        <v>32</v>
      </c>
      <c r="B11" s="93"/>
      <c r="C11" s="93"/>
      <c r="D11" s="94">
        <v>210</v>
      </c>
      <c r="E11" s="94"/>
      <c r="F11" s="66">
        <f>G11+K11+Y11</f>
        <v>13500034</v>
      </c>
      <c r="G11" s="66">
        <f>H11+I11+J11</f>
        <v>10992034</v>
      </c>
      <c r="H11" s="68">
        <f t="shared" ref="H11:Y11" si="2">H13+H14+H15</f>
        <v>0</v>
      </c>
      <c r="I11" s="68">
        <f t="shared" si="2"/>
        <v>10992034</v>
      </c>
      <c r="J11" s="68">
        <f t="shared" si="2"/>
        <v>0</v>
      </c>
      <c r="K11" s="66">
        <f>L11+M11+N11+O11+P11+Q11+R11+S11+T11+U11+V11+W11+X11</f>
        <v>154400</v>
      </c>
      <c r="L11" s="68">
        <f t="shared" si="2"/>
        <v>0</v>
      </c>
      <c r="M11" s="68">
        <f t="shared" ref="M11:X11" si="3">M13+M14+M15</f>
        <v>0</v>
      </c>
      <c r="N11" s="68">
        <f t="shared" si="3"/>
        <v>0</v>
      </c>
      <c r="O11" s="68">
        <f t="shared" si="3"/>
        <v>0</v>
      </c>
      <c r="P11" s="68">
        <f t="shared" si="3"/>
        <v>0</v>
      </c>
      <c r="Q11" s="68">
        <f t="shared" si="3"/>
        <v>154400</v>
      </c>
      <c r="R11" s="68">
        <f t="shared" si="3"/>
        <v>0</v>
      </c>
      <c r="S11" s="68">
        <f t="shared" si="3"/>
        <v>0</v>
      </c>
      <c r="T11" s="68">
        <f t="shared" si="3"/>
        <v>0</v>
      </c>
      <c r="U11" s="68">
        <f t="shared" si="3"/>
        <v>0</v>
      </c>
      <c r="V11" s="68">
        <f t="shared" si="3"/>
        <v>0</v>
      </c>
      <c r="W11" s="68">
        <f t="shared" si="3"/>
        <v>0</v>
      </c>
      <c r="X11" s="68">
        <f t="shared" si="3"/>
        <v>0</v>
      </c>
      <c r="Y11" s="68">
        <f t="shared" si="2"/>
        <v>2353600</v>
      </c>
    </row>
    <row r="12" spans="1:25" x14ac:dyDescent="0.25">
      <c r="A12" s="100" t="s">
        <v>9</v>
      </c>
      <c r="B12" s="100"/>
      <c r="C12" s="100"/>
      <c r="D12" s="100"/>
      <c r="E12" s="100"/>
      <c r="F12" s="64"/>
      <c r="G12" s="64"/>
      <c r="H12" s="67"/>
      <c r="I12" s="67"/>
      <c r="J12" s="67"/>
      <c r="K12" s="64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4"/>
    </row>
    <row r="13" spans="1:25" ht="15" customHeight="1" x14ac:dyDescent="0.25">
      <c r="A13" s="95" t="s">
        <v>31</v>
      </c>
      <c r="B13" s="96"/>
      <c r="C13" s="97"/>
      <c r="D13" s="111">
        <v>211</v>
      </c>
      <c r="E13" s="111"/>
      <c r="F13" s="64">
        <f>G13+K13+Y13</f>
        <v>10361009</v>
      </c>
      <c r="G13" s="64">
        <f>H13+I13+J13</f>
        <v>8442422</v>
      </c>
      <c r="H13" s="65"/>
      <c r="I13" s="65">
        <v>8442422</v>
      </c>
      <c r="J13" s="65"/>
      <c r="K13" s="64">
        <f>L13+M13+N13+O13+P13+Q13+R13+S13+T13+U13+V13+W13+X13</f>
        <v>118587</v>
      </c>
      <c r="L13" s="65"/>
      <c r="M13" s="65"/>
      <c r="N13" s="65"/>
      <c r="O13" s="65"/>
      <c r="P13" s="65"/>
      <c r="Q13" s="65">
        <v>118587</v>
      </c>
      <c r="R13" s="65"/>
      <c r="S13" s="65"/>
      <c r="T13" s="65"/>
      <c r="U13" s="65"/>
      <c r="V13" s="65"/>
      <c r="W13" s="65"/>
      <c r="X13" s="65"/>
      <c r="Y13" s="65">
        <v>1800000</v>
      </c>
    </row>
    <row r="14" spans="1:25" x14ac:dyDescent="0.25">
      <c r="A14" s="95" t="s">
        <v>30</v>
      </c>
      <c r="B14" s="96"/>
      <c r="C14" s="97"/>
      <c r="D14" s="111">
        <v>212</v>
      </c>
      <c r="E14" s="111"/>
      <c r="F14" s="64">
        <f>G14+K14+Y14</f>
        <v>10000</v>
      </c>
      <c r="G14" s="64">
        <f>H14+I14+J14</f>
        <v>0</v>
      </c>
      <c r="H14" s="65"/>
      <c r="I14" s="65"/>
      <c r="J14" s="65"/>
      <c r="K14" s="64">
        <f>L14+M14+N14+O14+P14+Q14+R14+S14+T14+U14+V14+W14+X14</f>
        <v>0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>
        <v>10000</v>
      </c>
    </row>
    <row r="15" spans="1:25" ht="30" customHeight="1" x14ac:dyDescent="0.25">
      <c r="A15" s="95" t="s">
        <v>29</v>
      </c>
      <c r="B15" s="96"/>
      <c r="C15" s="97"/>
      <c r="D15" s="111">
        <v>213</v>
      </c>
      <c r="E15" s="111"/>
      <c r="F15" s="64">
        <f>G15+K15+Y15</f>
        <v>3129025</v>
      </c>
      <c r="G15" s="64">
        <f>H15+I15+J15</f>
        <v>2549612</v>
      </c>
      <c r="H15" s="65"/>
      <c r="I15" s="65">
        <v>2549612</v>
      </c>
      <c r="J15" s="65"/>
      <c r="K15" s="64">
        <f>L15+M15+N15+O15+P15+Q15+R15+S15+T15+U15+V15+W15+X15</f>
        <v>35813</v>
      </c>
      <c r="L15" s="65"/>
      <c r="M15" s="65"/>
      <c r="N15" s="65"/>
      <c r="O15" s="65"/>
      <c r="P15" s="65"/>
      <c r="Q15" s="65">
        <v>35813</v>
      </c>
      <c r="R15" s="65"/>
      <c r="S15" s="65"/>
      <c r="T15" s="65"/>
      <c r="U15" s="65"/>
      <c r="V15" s="65"/>
      <c r="W15" s="65"/>
      <c r="X15" s="65"/>
      <c r="Y15" s="65">
        <v>543600</v>
      </c>
    </row>
    <row r="16" spans="1:25" ht="15.75" customHeight="1" x14ac:dyDescent="0.25">
      <c r="A16" s="93" t="s">
        <v>28</v>
      </c>
      <c r="B16" s="93"/>
      <c r="C16" s="93"/>
      <c r="D16" s="94">
        <v>220</v>
      </c>
      <c r="E16" s="94"/>
      <c r="F16" s="66">
        <f>G16+K16+Y16</f>
        <v>16859901.509999998</v>
      </c>
      <c r="G16" s="66">
        <f>H16+I16+J16</f>
        <v>16261901.51</v>
      </c>
      <c r="H16" s="68">
        <f t="shared" ref="H16:Y16" si="4">H18+H19+H20+H21+H22+H23</f>
        <v>0</v>
      </c>
      <c r="I16" s="68">
        <f t="shared" si="4"/>
        <v>16229901.51</v>
      </c>
      <c r="J16" s="68">
        <f t="shared" si="4"/>
        <v>32000</v>
      </c>
      <c r="K16" s="66">
        <f>L16+M16+N16+O16+P16+Q16+R16+S16+T16+U16+V16+W16+X16</f>
        <v>0</v>
      </c>
      <c r="L16" s="68">
        <f t="shared" si="4"/>
        <v>0</v>
      </c>
      <c r="M16" s="68">
        <f t="shared" ref="M16:X16" si="5">M18+M19+M20+M21+M22+M23</f>
        <v>0</v>
      </c>
      <c r="N16" s="68">
        <f t="shared" si="5"/>
        <v>0</v>
      </c>
      <c r="O16" s="68">
        <f t="shared" si="5"/>
        <v>0</v>
      </c>
      <c r="P16" s="68">
        <f t="shared" si="5"/>
        <v>0</v>
      </c>
      <c r="Q16" s="68">
        <f t="shared" si="5"/>
        <v>0</v>
      </c>
      <c r="R16" s="68">
        <f t="shared" si="5"/>
        <v>0</v>
      </c>
      <c r="S16" s="68">
        <f t="shared" si="5"/>
        <v>0</v>
      </c>
      <c r="T16" s="68">
        <f t="shared" si="5"/>
        <v>0</v>
      </c>
      <c r="U16" s="68">
        <f t="shared" si="5"/>
        <v>0</v>
      </c>
      <c r="V16" s="68">
        <f t="shared" si="5"/>
        <v>0</v>
      </c>
      <c r="W16" s="68">
        <f t="shared" si="5"/>
        <v>0</v>
      </c>
      <c r="X16" s="68">
        <f t="shared" si="5"/>
        <v>0</v>
      </c>
      <c r="Y16" s="68">
        <f t="shared" si="4"/>
        <v>598000</v>
      </c>
    </row>
    <row r="17" spans="1:25" x14ac:dyDescent="0.25">
      <c r="A17" s="100" t="s">
        <v>9</v>
      </c>
      <c r="B17" s="100"/>
      <c r="C17" s="100"/>
      <c r="D17" s="111"/>
      <c r="E17" s="111"/>
      <c r="F17" s="64"/>
      <c r="G17" s="64"/>
      <c r="H17" s="67"/>
      <c r="I17" s="67"/>
      <c r="J17" s="67"/>
      <c r="K17" s="64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4"/>
    </row>
    <row r="18" spans="1:25" x14ac:dyDescent="0.25">
      <c r="A18" s="95" t="s">
        <v>27</v>
      </c>
      <c r="B18" s="96"/>
      <c r="C18" s="97"/>
      <c r="D18" s="111">
        <v>221</v>
      </c>
      <c r="E18" s="111"/>
      <c r="F18" s="64">
        <f t="shared" ref="F18:F24" si="6">G18+K18+Y18</f>
        <v>229000</v>
      </c>
      <c r="G18" s="64">
        <f t="shared" ref="G18:G24" si="7">H18+I18+J18</f>
        <v>157000</v>
      </c>
      <c r="H18" s="65"/>
      <c r="I18" s="65">
        <v>157000</v>
      </c>
      <c r="J18" s="65"/>
      <c r="K18" s="64">
        <f t="shared" ref="K18:K24" si="8">L18+M18+N18+O18+P18+Q18+R18+S18+T18+U18+V18+W18+X18</f>
        <v>0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>
        <v>72000</v>
      </c>
    </row>
    <row r="19" spans="1:25" ht="15" customHeight="1" x14ac:dyDescent="0.25">
      <c r="A19" s="95" t="s">
        <v>26</v>
      </c>
      <c r="B19" s="96"/>
      <c r="C19" s="97"/>
      <c r="D19" s="111">
        <v>222</v>
      </c>
      <c r="E19" s="111"/>
      <c r="F19" s="64">
        <f t="shared" si="6"/>
        <v>6000</v>
      </c>
      <c r="G19" s="64">
        <f t="shared" si="7"/>
        <v>0</v>
      </c>
      <c r="H19" s="65"/>
      <c r="I19" s="65"/>
      <c r="J19" s="65"/>
      <c r="K19" s="64">
        <f t="shared" si="8"/>
        <v>0</v>
      </c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>
        <v>6000</v>
      </c>
    </row>
    <row r="20" spans="1:25" ht="15" customHeight="1" x14ac:dyDescent="0.25">
      <c r="A20" s="95" t="s">
        <v>25</v>
      </c>
      <c r="B20" s="96"/>
      <c r="C20" s="97"/>
      <c r="D20" s="111">
        <v>223</v>
      </c>
      <c r="E20" s="111"/>
      <c r="F20" s="64">
        <f t="shared" si="6"/>
        <v>11338233.890000001</v>
      </c>
      <c r="G20" s="64">
        <f t="shared" si="7"/>
        <v>11338233.890000001</v>
      </c>
      <c r="H20" s="65"/>
      <c r="I20" s="65">
        <v>11338233.890000001</v>
      </c>
      <c r="J20" s="65"/>
      <c r="K20" s="64">
        <f t="shared" si="8"/>
        <v>0</v>
      </c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30" customHeight="1" x14ac:dyDescent="0.25">
      <c r="A21" s="95" t="s">
        <v>24</v>
      </c>
      <c r="B21" s="96"/>
      <c r="C21" s="97"/>
      <c r="D21" s="111">
        <v>224</v>
      </c>
      <c r="E21" s="111"/>
      <c r="F21" s="64">
        <f t="shared" si="6"/>
        <v>0</v>
      </c>
      <c r="G21" s="64">
        <f t="shared" si="7"/>
        <v>0</v>
      </c>
      <c r="H21" s="65"/>
      <c r="I21" s="65"/>
      <c r="J21" s="65"/>
      <c r="K21" s="64">
        <f t="shared" si="8"/>
        <v>0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25.5" customHeight="1" x14ac:dyDescent="0.25">
      <c r="A22" s="95" t="s">
        <v>23</v>
      </c>
      <c r="B22" s="96"/>
      <c r="C22" s="97"/>
      <c r="D22" s="111">
        <v>225</v>
      </c>
      <c r="E22" s="111"/>
      <c r="F22" s="64">
        <f t="shared" si="6"/>
        <v>3112447.59</v>
      </c>
      <c r="G22" s="64">
        <f t="shared" si="7"/>
        <v>2972447.59</v>
      </c>
      <c r="H22" s="65"/>
      <c r="I22" s="65">
        <v>2972447.59</v>
      </c>
      <c r="J22" s="65"/>
      <c r="K22" s="64">
        <f t="shared" si="8"/>
        <v>0</v>
      </c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>
        <v>140000</v>
      </c>
    </row>
    <row r="23" spans="1:25" ht="15" customHeight="1" x14ac:dyDescent="0.25">
      <c r="A23" s="95" t="s">
        <v>22</v>
      </c>
      <c r="B23" s="96"/>
      <c r="C23" s="97"/>
      <c r="D23" s="111">
        <v>226</v>
      </c>
      <c r="E23" s="111"/>
      <c r="F23" s="64">
        <f t="shared" si="6"/>
        <v>2174220.0300000003</v>
      </c>
      <c r="G23" s="64">
        <f t="shared" si="7"/>
        <v>1794220.03</v>
      </c>
      <c r="H23" s="65"/>
      <c r="I23" s="65">
        <v>1762220.03</v>
      </c>
      <c r="J23" s="65">
        <v>32000</v>
      </c>
      <c r="K23" s="64">
        <f t="shared" si="8"/>
        <v>0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>
        <v>380000</v>
      </c>
    </row>
    <row r="24" spans="1:25" ht="30" customHeight="1" x14ac:dyDescent="0.25">
      <c r="A24" s="93" t="s">
        <v>21</v>
      </c>
      <c r="B24" s="93"/>
      <c r="C24" s="93"/>
      <c r="D24" s="94">
        <v>240</v>
      </c>
      <c r="E24" s="94"/>
      <c r="F24" s="66">
        <f t="shared" si="6"/>
        <v>0</v>
      </c>
      <c r="G24" s="66">
        <f t="shared" si="7"/>
        <v>0</v>
      </c>
      <c r="H24" s="68">
        <f t="shared" ref="H24:Y24" si="9">H26</f>
        <v>0</v>
      </c>
      <c r="I24" s="68">
        <f t="shared" si="9"/>
        <v>0</v>
      </c>
      <c r="J24" s="68">
        <f t="shared" si="9"/>
        <v>0</v>
      </c>
      <c r="K24" s="66">
        <f t="shared" si="8"/>
        <v>0</v>
      </c>
      <c r="L24" s="68">
        <f t="shared" si="9"/>
        <v>0</v>
      </c>
      <c r="M24" s="68">
        <f t="shared" ref="M24:X24" si="10">M26</f>
        <v>0</v>
      </c>
      <c r="N24" s="68">
        <f t="shared" si="10"/>
        <v>0</v>
      </c>
      <c r="O24" s="68">
        <f t="shared" si="10"/>
        <v>0</v>
      </c>
      <c r="P24" s="68">
        <f t="shared" si="10"/>
        <v>0</v>
      </c>
      <c r="Q24" s="68">
        <f t="shared" si="10"/>
        <v>0</v>
      </c>
      <c r="R24" s="68">
        <f t="shared" si="10"/>
        <v>0</v>
      </c>
      <c r="S24" s="68">
        <f t="shared" si="10"/>
        <v>0</v>
      </c>
      <c r="T24" s="68">
        <f t="shared" si="10"/>
        <v>0</v>
      </c>
      <c r="U24" s="68">
        <f t="shared" si="10"/>
        <v>0</v>
      </c>
      <c r="V24" s="68">
        <f t="shared" si="10"/>
        <v>0</v>
      </c>
      <c r="W24" s="68">
        <f t="shared" si="10"/>
        <v>0</v>
      </c>
      <c r="X24" s="68">
        <f t="shared" si="10"/>
        <v>0</v>
      </c>
      <c r="Y24" s="68">
        <f t="shared" si="9"/>
        <v>0</v>
      </c>
    </row>
    <row r="25" spans="1:25" x14ac:dyDescent="0.25">
      <c r="A25" s="100" t="s">
        <v>9</v>
      </c>
      <c r="B25" s="100"/>
      <c r="C25" s="100"/>
      <c r="D25" s="112"/>
      <c r="E25" s="112"/>
      <c r="F25" s="64"/>
      <c r="G25" s="64"/>
      <c r="H25" s="67"/>
      <c r="I25" s="67"/>
      <c r="J25" s="67"/>
      <c r="K25" s="64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4"/>
    </row>
    <row r="26" spans="1:25" ht="39.75" customHeight="1" x14ac:dyDescent="0.25">
      <c r="A26" s="95" t="s">
        <v>20</v>
      </c>
      <c r="B26" s="96"/>
      <c r="C26" s="97"/>
      <c r="D26" s="111">
        <v>241</v>
      </c>
      <c r="E26" s="111"/>
      <c r="F26" s="64">
        <f>G26+K26+Y26</f>
        <v>0</v>
      </c>
      <c r="G26" s="64">
        <f>H26+I26+J26</f>
        <v>0</v>
      </c>
      <c r="H26" s="65"/>
      <c r="I26" s="65"/>
      <c r="J26" s="65"/>
      <c r="K26" s="64">
        <f>L26+M26+N26+O26+P26+Q26+R26+S26+T26+U26+V26+W26+X26</f>
        <v>0</v>
      </c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30" customHeight="1" x14ac:dyDescent="0.25">
      <c r="A27" s="93" t="s">
        <v>19</v>
      </c>
      <c r="B27" s="93"/>
      <c r="C27" s="93"/>
      <c r="D27" s="94">
        <v>260</v>
      </c>
      <c r="E27" s="94"/>
      <c r="F27" s="66">
        <f>G27+K27+Y27</f>
        <v>573000</v>
      </c>
      <c r="G27" s="66">
        <f>H27+I27+J27</f>
        <v>573000</v>
      </c>
      <c r="H27" s="68">
        <f t="shared" ref="H27:Y27" si="11">H29+H30</f>
        <v>0</v>
      </c>
      <c r="I27" s="68">
        <f t="shared" si="11"/>
        <v>573000</v>
      </c>
      <c r="J27" s="68">
        <f t="shared" si="11"/>
        <v>0</v>
      </c>
      <c r="K27" s="66">
        <f>L27+M27+N27+O27+P27+Q27+R27+S27+T27+U27+V27+W27+X27</f>
        <v>0</v>
      </c>
      <c r="L27" s="68">
        <f t="shared" si="11"/>
        <v>0</v>
      </c>
      <c r="M27" s="68">
        <f t="shared" ref="M27:X27" si="12">M29+M30</f>
        <v>0</v>
      </c>
      <c r="N27" s="68">
        <f t="shared" si="12"/>
        <v>0</v>
      </c>
      <c r="O27" s="68">
        <f t="shared" si="12"/>
        <v>0</v>
      </c>
      <c r="P27" s="68">
        <f t="shared" si="12"/>
        <v>0</v>
      </c>
      <c r="Q27" s="68">
        <f t="shared" si="12"/>
        <v>0</v>
      </c>
      <c r="R27" s="68">
        <f t="shared" si="12"/>
        <v>0</v>
      </c>
      <c r="S27" s="68">
        <f t="shared" si="12"/>
        <v>0</v>
      </c>
      <c r="T27" s="68">
        <f t="shared" si="12"/>
        <v>0</v>
      </c>
      <c r="U27" s="68">
        <f t="shared" si="12"/>
        <v>0</v>
      </c>
      <c r="V27" s="68">
        <f t="shared" si="12"/>
        <v>0</v>
      </c>
      <c r="W27" s="68">
        <f t="shared" si="12"/>
        <v>0</v>
      </c>
      <c r="X27" s="68">
        <f t="shared" si="12"/>
        <v>0</v>
      </c>
      <c r="Y27" s="68">
        <f t="shared" si="11"/>
        <v>0</v>
      </c>
    </row>
    <row r="28" spans="1:25" x14ac:dyDescent="0.25">
      <c r="A28" s="100" t="s">
        <v>9</v>
      </c>
      <c r="B28" s="100"/>
      <c r="C28" s="100"/>
      <c r="D28" s="111"/>
      <c r="E28" s="111"/>
      <c r="F28" s="64"/>
      <c r="G28" s="64"/>
      <c r="H28" s="67"/>
      <c r="I28" s="67"/>
      <c r="J28" s="67"/>
      <c r="K28" s="64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4"/>
    </row>
    <row r="29" spans="1:25" ht="25.5" customHeight="1" x14ac:dyDescent="0.25">
      <c r="A29" s="95" t="s">
        <v>18</v>
      </c>
      <c r="B29" s="96"/>
      <c r="C29" s="97"/>
      <c r="D29" s="111">
        <v>262</v>
      </c>
      <c r="E29" s="111"/>
      <c r="F29" s="64">
        <f>G29+K29+Y29</f>
        <v>573000</v>
      </c>
      <c r="G29" s="64">
        <f>H29+I29+J29</f>
        <v>573000</v>
      </c>
      <c r="H29" s="65"/>
      <c r="I29" s="65">
        <v>573000</v>
      </c>
      <c r="J29" s="65"/>
      <c r="K29" s="64">
        <f>L29+M29+N29+O29+P29+Q29+R29+S29+T29+U29+V29+W29+X29</f>
        <v>0</v>
      </c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ht="42.75" customHeight="1" x14ac:dyDescent="0.25">
      <c r="A30" s="95" t="s">
        <v>17</v>
      </c>
      <c r="B30" s="96"/>
      <c r="C30" s="97"/>
      <c r="D30" s="111">
        <v>263</v>
      </c>
      <c r="E30" s="111"/>
      <c r="F30" s="64">
        <f>G30+K30+Y30</f>
        <v>0</v>
      </c>
      <c r="G30" s="64">
        <f>H30+I30+J30</f>
        <v>0</v>
      </c>
      <c r="H30" s="65"/>
      <c r="I30" s="65"/>
      <c r="J30" s="65"/>
      <c r="K30" s="64">
        <f>L30+M30+N30+O30+P30+Q30+R30+S30+T30+U30+V30+W30+X30</f>
        <v>0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x14ac:dyDescent="0.25">
      <c r="A31" s="100" t="s">
        <v>16</v>
      </c>
      <c r="B31" s="100"/>
      <c r="C31" s="100"/>
      <c r="D31" s="111">
        <v>290</v>
      </c>
      <c r="E31" s="111"/>
      <c r="F31" s="64">
        <f>G31+K31+Y31</f>
        <v>927000</v>
      </c>
      <c r="G31" s="64">
        <f>H31+I31+J31</f>
        <v>927000</v>
      </c>
      <c r="H31" s="65"/>
      <c r="I31" s="65">
        <v>927000</v>
      </c>
      <c r="J31" s="65"/>
      <c r="K31" s="64">
        <f>L31+M31+N31+O31+P31+Q31+R31+S31+T31+U31+V31+W31+X31</f>
        <v>0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x14ac:dyDescent="0.25">
      <c r="A32" s="100" t="s">
        <v>33</v>
      </c>
      <c r="B32" s="100"/>
      <c r="C32" s="100"/>
      <c r="D32" s="111"/>
      <c r="E32" s="111"/>
      <c r="F32" s="64"/>
      <c r="G32" s="64"/>
      <c r="H32" s="67"/>
      <c r="I32" s="67"/>
      <c r="J32" s="67"/>
      <c r="K32" s="64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4"/>
    </row>
    <row r="33" spans="1:25" ht="15" customHeight="1" x14ac:dyDescent="0.25">
      <c r="A33" s="95" t="s">
        <v>59</v>
      </c>
      <c r="B33" s="96"/>
      <c r="C33" s="97"/>
      <c r="D33" s="111"/>
      <c r="E33" s="111"/>
      <c r="F33" s="64">
        <f>G33+K33+Y33</f>
        <v>97000</v>
      </c>
      <c r="G33" s="64">
        <f t="shared" ref="G33:G35" si="13">H33+I33+J33</f>
        <v>97000</v>
      </c>
      <c r="H33" s="65"/>
      <c r="I33" s="65">
        <v>97000</v>
      </c>
      <c r="J33" s="65"/>
      <c r="K33" s="64">
        <f>L33+M33+N33+O33+P33+Q33+R33+S33+T33+U33+V33+W33+X33</f>
        <v>0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15" customHeight="1" x14ac:dyDescent="0.25">
      <c r="A34" s="95" t="s">
        <v>60</v>
      </c>
      <c r="B34" s="96"/>
      <c r="C34" s="97"/>
      <c r="D34" s="111"/>
      <c r="E34" s="111"/>
      <c r="F34" s="64">
        <f>G34+K34+Y34</f>
        <v>300000</v>
      </c>
      <c r="G34" s="64">
        <f t="shared" si="13"/>
        <v>300000</v>
      </c>
      <c r="H34" s="65"/>
      <c r="I34" s="65">
        <v>300000</v>
      </c>
      <c r="J34" s="65"/>
      <c r="K34" s="64">
        <f>L34+M34+N34+O34+P34+Q34+R34+S34+T34+U34+V34+W34+X34</f>
        <v>0</v>
      </c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 ht="15" hidden="1" customHeight="1" x14ac:dyDescent="0.25">
      <c r="A35" s="95" t="s">
        <v>71</v>
      </c>
      <c r="B35" s="96"/>
      <c r="C35" s="97"/>
      <c r="D35" s="111"/>
      <c r="E35" s="111"/>
      <c r="F35" s="64">
        <f>G35+K35+Y35</f>
        <v>0</v>
      </c>
      <c r="G35" s="64">
        <f t="shared" si="13"/>
        <v>0</v>
      </c>
      <c r="H35" s="65"/>
      <c r="I35" s="65"/>
      <c r="J35" s="65"/>
      <c r="K35" s="64">
        <f>L35+M35+N35+O35+P35+Q35+R35+S35+T35+U35+V35+W35+X35</f>
        <v>0</v>
      </c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 ht="30" customHeight="1" x14ac:dyDescent="0.25">
      <c r="A36" s="93" t="s">
        <v>15</v>
      </c>
      <c r="B36" s="93"/>
      <c r="C36" s="93"/>
      <c r="D36" s="94">
        <v>300</v>
      </c>
      <c r="E36" s="94"/>
      <c r="F36" s="66">
        <f>G36+K36+Y36</f>
        <v>2402608.5300000003</v>
      </c>
      <c r="G36" s="66">
        <f>H36+I36+J36</f>
        <v>1418608.53</v>
      </c>
      <c r="H36" s="68">
        <f t="shared" ref="H36:Y36" si="14">H38+H39+H40+H41</f>
        <v>0</v>
      </c>
      <c r="I36" s="68">
        <f t="shared" si="14"/>
        <v>1418608.53</v>
      </c>
      <c r="J36" s="68">
        <f t="shared" si="14"/>
        <v>0</v>
      </c>
      <c r="K36" s="66">
        <f>L36+M36+N36+O36+P36+Q36+R36+S36+T36+U36+V36+W36+X36</f>
        <v>0</v>
      </c>
      <c r="L36" s="68">
        <f t="shared" si="14"/>
        <v>0</v>
      </c>
      <c r="M36" s="68">
        <f t="shared" ref="M36:X36" si="15">M38+M39+M40+M41</f>
        <v>0</v>
      </c>
      <c r="N36" s="68">
        <f t="shared" si="15"/>
        <v>0</v>
      </c>
      <c r="O36" s="68">
        <f t="shared" si="15"/>
        <v>0</v>
      </c>
      <c r="P36" s="68">
        <f t="shared" si="15"/>
        <v>0</v>
      </c>
      <c r="Q36" s="68">
        <f t="shared" si="15"/>
        <v>0</v>
      </c>
      <c r="R36" s="68">
        <f t="shared" si="15"/>
        <v>0</v>
      </c>
      <c r="S36" s="68">
        <f t="shared" si="15"/>
        <v>0</v>
      </c>
      <c r="T36" s="68">
        <f t="shared" si="15"/>
        <v>0</v>
      </c>
      <c r="U36" s="68">
        <f t="shared" si="15"/>
        <v>0</v>
      </c>
      <c r="V36" s="68">
        <f t="shared" si="15"/>
        <v>0</v>
      </c>
      <c r="W36" s="68">
        <f t="shared" si="15"/>
        <v>0</v>
      </c>
      <c r="X36" s="68">
        <f t="shared" si="15"/>
        <v>0</v>
      </c>
      <c r="Y36" s="68">
        <f t="shared" si="14"/>
        <v>984000</v>
      </c>
    </row>
    <row r="37" spans="1:25" x14ac:dyDescent="0.25">
      <c r="A37" s="100" t="s">
        <v>9</v>
      </c>
      <c r="B37" s="100"/>
      <c r="C37" s="100"/>
      <c r="D37" s="111"/>
      <c r="E37" s="111"/>
      <c r="F37" s="64"/>
      <c r="G37" s="64"/>
      <c r="H37" s="67"/>
      <c r="I37" s="67"/>
      <c r="J37" s="67"/>
      <c r="K37" s="64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4"/>
    </row>
    <row r="38" spans="1:25" ht="26.25" customHeight="1" x14ac:dyDescent="0.25">
      <c r="A38" s="95" t="s">
        <v>14</v>
      </c>
      <c r="B38" s="96"/>
      <c r="C38" s="97"/>
      <c r="D38" s="111">
        <v>310</v>
      </c>
      <c r="E38" s="111"/>
      <c r="F38" s="64">
        <f>G38+K38+Y38</f>
        <v>878608.53</v>
      </c>
      <c r="G38" s="64">
        <f>H38+I38+J38</f>
        <v>878608.53</v>
      </c>
      <c r="H38" s="65"/>
      <c r="I38" s="65">
        <v>878608.53</v>
      </c>
      <c r="J38" s="65"/>
      <c r="K38" s="64">
        <f>L38+M38+N38+O38+P38+Q38+R38+S38+T38+U38+V38+W38+X38</f>
        <v>0</v>
      </c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ht="27" customHeight="1" x14ac:dyDescent="0.25">
      <c r="A39" s="95" t="s">
        <v>13</v>
      </c>
      <c r="B39" s="96"/>
      <c r="C39" s="97"/>
      <c r="D39" s="111">
        <v>320</v>
      </c>
      <c r="E39" s="111"/>
      <c r="F39" s="64">
        <f>G39+K39+Y39</f>
        <v>0</v>
      </c>
      <c r="G39" s="64">
        <f>H39+I39+J39</f>
        <v>0</v>
      </c>
      <c r="H39" s="65"/>
      <c r="I39" s="65"/>
      <c r="J39" s="65"/>
      <c r="K39" s="64">
        <f>L39+M39+N39+O39+P39+Q39+R39+S39+T39+U39+V39+W39+X39</f>
        <v>0</v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 ht="30" customHeight="1" x14ac:dyDescent="0.25">
      <c r="A40" s="95" t="s">
        <v>12</v>
      </c>
      <c r="B40" s="96"/>
      <c r="C40" s="97"/>
      <c r="D40" s="111">
        <v>330</v>
      </c>
      <c r="E40" s="111"/>
      <c r="F40" s="64">
        <f>G40+K40+Y40</f>
        <v>0</v>
      </c>
      <c r="G40" s="64">
        <f>H40+I40+J40</f>
        <v>0</v>
      </c>
      <c r="H40" s="65"/>
      <c r="I40" s="65"/>
      <c r="J40" s="65"/>
      <c r="K40" s="64">
        <f>L40+M40+N40+O40+P40+Q40+R40+S40+T40+U40+V40+W40+X40</f>
        <v>0</v>
      </c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 ht="26.25" customHeight="1" x14ac:dyDescent="0.25">
      <c r="A41" s="95" t="s">
        <v>11</v>
      </c>
      <c r="B41" s="96"/>
      <c r="C41" s="97"/>
      <c r="D41" s="111">
        <v>340</v>
      </c>
      <c r="E41" s="111"/>
      <c r="F41" s="64">
        <f>G41+K41+Y41</f>
        <v>1524000</v>
      </c>
      <c r="G41" s="64">
        <f>H41+I41+J41</f>
        <v>540000</v>
      </c>
      <c r="H41" s="65"/>
      <c r="I41" s="65">
        <v>540000</v>
      </c>
      <c r="J41" s="65"/>
      <c r="K41" s="64">
        <f>L41+M41+N41+O41+P41+Q41+R41+S41+T41+U41+V41+W41+X41</f>
        <v>0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>
        <v>984000</v>
      </c>
    </row>
    <row r="42" spans="1:25" ht="30" customHeight="1" x14ac:dyDescent="0.25">
      <c r="A42" s="93" t="s">
        <v>10</v>
      </c>
      <c r="B42" s="93"/>
      <c r="C42" s="93"/>
      <c r="D42" s="94">
        <v>500</v>
      </c>
      <c r="E42" s="94"/>
      <c r="F42" s="66">
        <f>G42+K42+Y42</f>
        <v>0</v>
      </c>
      <c r="G42" s="66">
        <f>H42+I42+J42</f>
        <v>0</v>
      </c>
      <c r="H42" s="68">
        <f t="shared" ref="H42:Y42" si="16">H44+H45</f>
        <v>0</v>
      </c>
      <c r="I42" s="68">
        <f t="shared" si="16"/>
        <v>0</v>
      </c>
      <c r="J42" s="68">
        <f t="shared" si="16"/>
        <v>0</v>
      </c>
      <c r="K42" s="66">
        <f>L42+M42+N42+O42+P42+Q42+R42+S42+T42+U42+V42+W42+X42</f>
        <v>0</v>
      </c>
      <c r="L42" s="68">
        <f t="shared" si="16"/>
        <v>0</v>
      </c>
      <c r="M42" s="68">
        <f t="shared" ref="M42:X42" si="17">M44+M45</f>
        <v>0</v>
      </c>
      <c r="N42" s="68">
        <f t="shared" si="17"/>
        <v>0</v>
      </c>
      <c r="O42" s="68">
        <f t="shared" si="17"/>
        <v>0</v>
      </c>
      <c r="P42" s="68">
        <f t="shared" si="17"/>
        <v>0</v>
      </c>
      <c r="Q42" s="68">
        <f t="shared" si="17"/>
        <v>0</v>
      </c>
      <c r="R42" s="68">
        <f t="shared" si="17"/>
        <v>0</v>
      </c>
      <c r="S42" s="68">
        <f t="shared" si="17"/>
        <v>0</v>
      </c>
      <c r="T42" s="68">
        <f t="shared" si="17"/>
        <v>0</v>
      </c>
      <c r="U42" s="68">
        <f t="shared" si="17"/>
        <v>0</v>
      </c>
      <c r="V42" s="68">
        <f t="shared" si="17"/>
        <v>0</v>
      </c>
      <c r="W42" s="68">
        <f t="shared" si="17"/>
        <v>0</v>
      </c>
      <c r="X42" s="68">
        <f t="shared" si="17"/>
        <v>0</v>
      </c>
      <c r="Y42" s="68">
        <f t="shared" si="16"/>
        <v>0</v>
      </c>
    </row>
    <row r="43" spans="1:25" x14ac:dyDescent="0.25">
      <c r="A43" s="100" t="s">
        <v>9</v>
      </c>
      <c r="B43" s="100"/>
      <c r="C43" s="100"/>
      <c r="D43" s="111"/>
      <c r="E43" s="111"/>
      <c r="F43" s="64"/>
      <c r="G43" s="64"/>
      <c r="H43" s="67"/>
      <c r="I43" s="67"/>
      <c r="J43" s="67"/>
      <c r="K43" s="64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4"/>
    </row>
    <row r="44" spans="1:25" ht="39.75" customHeight="1" x14ac:dyDescent="0.25">
      <c r="A44" s="95" t="s">
        <v>8</v>
      </c>
      <c r="B44" s="96"/>
      <c r="C44" s="97"/>
      <c r="D44" s="111">
        <v>520</v>
      </c>
      <c r="E44" s="111"/>
      <c r="F44" s="64">
        <f>G44+K44+Y44</f>
        <v>0</v>
      </c>
      <c r="G44" s="64">
        <f>H44+I44+J44</f>
        <v>0</v>
      </c>
      <c r="H44" s="65"/>
      <c r="I44" s="65"/>
      <c r="J44" s="65"/>
      <c r="K44" s="64">
        <f>L44+M44+N44+O44+P44+Q44+R44+S44+T44+U44+V44+W44+X44</f>
        <v>0</v>
      </c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29.25" customHeight="1" x14ac:dyDescent="0.25">
      <c r="A45" s="95" t="s">
        <v>7</v>
      </c>
      <c r="B45" s="96"/>
      <c r="C45" s="97"/>
      <c r="D45" s="111">
        <v>530</v>
      </c>
      <c r="E45" s="111"/>
      <c r="F45" s="64">
        <f>G45+K45+Y45</f>
        <v>0</v>
      </c>
      <c r="G45" s="64">
        <f>H45+I45+J45</f>
        <v>0</v>
      </c>
      <c r="H45" s="65"/>
      <c r="I45" s="65"/>
      <c r="J45" s="65"/>
      <c r="K45" s="64">
        <f>L45+M45+N45+O45+P45+Q45+R45+S45+T45+U45+V45+W45+X45</f>
        <v>0</v>
      </c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x14ac:dyDescent="0.25">
      <c r="A46" s="56"/>
      <c r="B46" s="56"/>
      <c r="C46" s="57"/>
      <c r="D46" s="57"/>
      <c r="E46" s="117"/>
      <c r="F46" s="117"/>
      <c r="G46" s="117"/>
      <c r="H46" s="117"/>
      <c r="I46" s="63"/>
      <c r="J46" s="58"/>
      <c r="K46" s="72"/>
      <c r="L46" s="58"/>
      <c r="M46" s="63"/>
      <c r="N46" s="75"/>
      <c r="O46" s="75"/>
      <c r="P46" s="75"/>
      <c r="Q46" s="75"/>
      <c r="R46" s="75"/>
      <c r="S46" s="72"/>
      <c r="T46" s="72"/>
      <c r="U46" s="72"/>
      <c r="V46" s="75"/>
      <c r="W46" s="75"/>
      <c r="X46" s="72"/>
      <c r="Y46" s="58"/>
    </row>
    <row r="47" spans="1:25" hidden="1" x14ac:dyDescent="0.25"/>
    <row r="48" spans="1:25" ht="15.75" thickBot="1" x14ac:dyDescent="0.3">
      <c r="B48" s="83" t="s">
        <v>3</v>
      </c>
      <c r="C48" s="83"/>
      <c r="D48" s="34"/>
      <c r="E48" s="34"/>
      <c r="F48" s="34"/>
      <c r="G48" s="34"/>
      <c r="H48" s="34"/>
      <c r="I48" s="34"/>
      <c r="J48" s="34"/>
      <c r="K48" s="82" t="s">
        <v>85</v>
      </c>
      <c r="L48" s="82"/>
    </row>
    <row r="49" spans="2:24" x14ac:dyDescent="0.25">
      <c r="B49" s="2"/>
      <c r="C49" s="2"/>
      <c r="F49" s="13" t="s">
        <v>2</v>
      </c>
      <c r="G49" s="70"/>
      <c r="H49" s="13"/>
      <c r="I49" s="13"/>
      <c r="J49" s="84" t="s">
        <v>1</v>
      </c>
      <c r="K49" s="84"/>
      <c r="L49" s="84"/>
    </row>
    <row r="50" spans="2:24" ht="33" customHeight="1" thickBot="1" x14ac:dyDescent="0.3">
      <c r="B50" s="83" t="s">
        <v>82</v>
      </c>
      <c r="C50" s="83"/>
      <c r="D50" s="34"/>
      <c r="E50" s="34"/>
      <c r="F50" s="34"/>
      <c r="G50" s="34"/>
      <c r="H50" s="34"/>
      <c r="I50" s="34"/>
      <c r="J50" s="34"/>
      <c r="K50" s="82" t="s">
        <v>86</v>
      </c>
      <c r="L50" s="82"/>
    </row>
    <row r="51" spans="2:24" x14ac:dyDescent="0.25">
      <c r="B51" s="80"/>
      <c r="C51" s="113"/>
      <c r="D51" s="113"/>
      <c r="E51" s="116"/>
      <c r="F51" s="116"/>
      <c r="G51" s="71"/>
      <c r="H51" s="114"/>
      <c r="I51" s="60"/>
      <c r="J51" s="84" t="s">
        <v>1</v>
      </c>
      <c r="K51" s="84"/>
      <c r="L51" s="84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2:24" x14ac:dyDescent="0.25">
      <c r="B52" s="80"/>
      <c r="C52" s="113"/>
      <c r="D52" s="113"/>
      <c r="H52" s="115"/>
      <c r="I52" s="15"/>
      <c r="J52" s="26"/>
      <c r="K52" s="26"/>
    </row>
  </sheetData>
  <sheetProtection password="C653" sheet="1" objects="1" scenarios="1"/>
  <mergeCells count="96">
    <mergeCell ref="A30:C30"/>
    <mergeCell ref="D30:E30"/>
    <mergeCell ref="A27:C27"/>
    <mergeCell ref="D27:E27"/>
    <mergeCell ref="B48:C48"/>
    <mergeCell ref="D33:E33"/>
    <mergeCell ref="A34:C34"/>
    <mergeCell ref="D34:E34"/>
    <mergeCell ref="A44:C44"/>
    <mergeCell ref="D44:E44"/>
    <mergeCell ref="A38:C38"/>
    <mergeCell ref="D38:E38"/>
    <mergeCell ref="A39:C39"/>
    <mergeCell ref="D39:E39"/>
    <mergeCell ref="A41:C41"/>
    <mergeCell ref="A42:C42"/>
    <mergeCell ref="J49:L49"/>
    <mergeCell ref="E46:H46"/>
    <mergeCell ref="A45:C45"/>
    <mergeCell ref="I1:U1"/>
    <mergeCell ref="A35:C35"/>
    <mergeCell ref="D35:E35"/>
    <mergeCell ref="K3:X5"/>
    <mergeCell ref="A32:C32"/>
    <mergeCell ref="D32:E32"/>
    <mergeCell ref="A31:C31"/>
    <mergeCell ref="D31:E31"/>
    <mergeCell ref="A28:C28"/>
    <mergeCell ref="D28:E28"/>
    <mergeCell ref="A29:C29"/>
    <mergeCell ref="D29:E29"/>
    <mergeCell ref="A33:C33"/>
    <mergeCell ref="B50:C50"/>
    <mergeCell ref="B51:B52"/>
    <mergeCell ref="C51:D52"/>
    <mergeCell ref="J51:L51"/>
    <mergeCell ref="H51:H52"/>
    <mergeCell ref="E51:F51"/>
    <mergeCell ref="D42:E42"/>
    <mergeCell ref="A43:C43"/>
    <mergeCell ref="D43:E43"/>
    <mergeCell ref="D41:E41"/>
    <mergeCell ref="D45:E45"/>
    <mergeCell ref="A36:C36"/>
    <mergeCell ref="D36:E36"/>
    <mergeCell ref="A37:C37"/>
    <mergeCell ref="D37:E37"/>
    <mergeCell ref="D40:E40"/>
    <mergeCell ref="A40:C40"/>
    <mergeCell ref="D24:E24"/>
    <mergeCell ref="A25:C25"/>
    <mergeCell ref="D25:E25"/>
    <mergeCell ref="A26:C26"/>
    <mergeCell ref="D26:E26"/>
    <mergeCell ref="A24:C24"/>
    <mergeCell ref="A23:C23"/>
    <mergeCell ref="D23:E23"/>
    <mergeCell ref="A20:C20"/>
    <mergeCell ref="D20:E20"/>
    <mergeCell ref="A21:C21"/>
    <mergeCell ref="D21:E21"/>
    <mergeCell ref="A22:C22"/>
    <mergeCell ref="D22:E22"/>
    <mergeCell ref="A19:C19"/>
    <mergeCell ref="D19:E19"/>
    <mergeCell ref="A16:C16"/>
    <mergeCell ref="D16:E16"/>
    <mergeCell ref="A17:C17"/>
    <mergeCell ref="D17:E17"/>
    <mergeCell ref="A18:C18"/>
    <mergeCell ref="D18:E18"/>
    <mergeCell ref="G3:J5"/>
    <mergeCell ref="A15:C15"/>
    <mergeCell ref="D15:E15"/>
    <mergeCell ref="A12:C12"/>
    <mergeCell ref="D12:E12"/>
    <mergeCell ref="A13:C13"/>
    <mergeCell ref="D13:E13"/>
    <mergeCell ref="A14:C14"/>
    <mergeCell ref="D14:E14"/>
    <mergeCell ref="K48:L48"/>
    <mergeCell ref="K50:L50"/>
    <mergeCell ref="Y3:Y6"/>
    <mergeCell ref="F3:F6"/>
    <mergeCell ref="A11:C11"/>
    <mergeCell ref="D11:E11"/>
    <mergeCell ref="A8:C8"/>
    <mergeCell ref="D8:E8"/>
    <mergeCell ref="A9:C9"/>
    <mergeCell ref="D9:E9"/>
    <mergeCell ref="A10:C10"/>
    <mergeCell ref="D10:E10"/>
    <mergeCell ref="A7:C7"/>
    <mergeCell ref="D7:E7"/>
    <mergeCell ref="A3:C6"/>
    <mergeCell ref="D3:E6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2014-02-27T10:18:48Z</dcterms:modified>
</cp:coreProperties>
</file>